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2535" windowWidth="27075" windowHeight="14415" tabRatio="840" activeTab="0"/>
  </bookViews>
  <sheets>
    <sheet name="FFY19 AA" sheetId="1" r:id="rId1"/>
  </sheets>
  <definedNames>
    <definedName name="_xlnm.Print_Area" localSheetId="0">'FFY19 AA'!$A$1:$AA$197</definedName>
  </definedNames>
  <calcPr fullCalcOnLoad="1" fullPrecision="0"/>
</workbook>
</file>

<file path=xl/sharedStrings.xml><?xml version="1.0" encoding="utf-8"?>
<sst xmlns="http://schemas.openxmlformats.org/spreadsheetml/2006/main" count="538" uniqueCount="194">
  <si>
    <t>Victims of Crime Act</t>
  </si>
  <si>
    <t xml:space="preserve">SERVICES TO VICTIMS OF DOMESTIC VIOLENCE </t>
  </si>
  <si>
    <t>Program Title:  Services to Victims of Domestic Violence</t>
  </si>
  <si>
    <t>AMOUNT</t>
  </si>
  <si>
    <t>DIFFERENCE</t>
  </si>
  <si>
    <t>F</t>
  </si>
  <si>
    <t>L</t>
  </si>
  <si>
    <t>Life Span</t>
  </si>
  <si>
    <t>Illinois Coalition Against Domestic Violence</t>
  </si>
  <si>
    <t>SERVICES TO VICTIMS OF SEXUAL ASSAULT</t>
  </si>
  <si>
    <t>Program Title:  Services to Victims of Sexual Assault</t>
  </si>
  <si>
    <t>SERVICES TO VICTIMS OF CHILD ABUSE</t>
  </si>
  <si>
    <t>Grant Funds</t>
  </si>
  <si>
    <t>Program Title: Information Network for Victim Service Providers</t>
  </si>
  <si>
    <t>Illinois Criminal Justice Information Authority</t>
  </si>
  <si>
    <t>Sarah's Inn</t>
  </si>
  <si>
    <t>City of Chicago</t>
  </si>
  <si>
    <t>Program Title:  Transitional Housing and Support Services</t>
  </si>
  <si>
    <t>Crisis Center of South Suburbia</t>
  </si>
  <si>
    <t>Korean American Women in Need</t>
  </si>
  <si>
    <t>Illinois Coalition Against Sexual Assault</t>
  </si>
  <si>
    <t>Safe Passage, Inc.</t>
  </si>
  <si>
    <t>Franklin County State's Attorney's Office</t>
  </si>
  <si>
    <t>Union County State's Attorney's Office</t>
  </si>
  <si>
    <t>Arlington Heights Police Department</t>
  </si>
  <si>
    <t>McLean County State's Attorney's Office</t>
  </si>
  <si>
    <t>Alliance Against Intoxicated Motorists</t>
  </si>
  <si>
    <t>Lake County State's Attorney's Office</t>
  </si>
  <si>
    <t>Winnebago County State's Attorney's Office</t>
  </si>
  <si>
    <t>Total</t>
  </si>
  <si>
    <t>Administrative Funds</t>
  </si>
  <si>
    <t>Allocated Funds</t>
  </si>
  <si>
    <t>Unallocated Funds</t>
  </si>
  <si>
    <t>GID</t>
  </si>
  <si>
    <t>N/A</t>
  </si>
  <si>
    <t>FFY08</t>
  </si>
  <si>
    <t>AMENDED</t>
  </si>
  <si>
    <t xml:space="preserve">INITIAL </t>
  </si>
  <si>
    <t xml:space="preserve">FFY09 </t>
  </si>
  <si>
    <t>Center on Halsted</t>
  </si>
  <si>
    <t>FFY10</t>
  </si>
  <si>
    <t>FFY07/06</t>
  </si>
  <si>
    <t>FFY11</t>
  </si>
  <si>
    <t>Hope of East Central Illinois</t>
  </si>
  <si>
    <t>Remedies Renewing Lives</t>
  </si>
  <si>
    <t>Metropolitan Family Services</t>
  </si>
  <si>
    <t>FFY12</t>
  </si>
  <si>
    <t>FFY13</t>
  </si>
  <si>
    <t>Program Title:  Child Advocacy Center Services</t>
  </si>
  <si>
    <t>Ann &amp; Robert H. Lurie Children's Hospital of Chicago</t>
  </si>
  <si>
    <t xml:space="preserve">FFY14 </t>
  </si>
  <si>
    <t>FFY16</t>
  </si>
  <si>
    <t>Children's Advocacy Centers of Illinois (CACI)</t>
  </si>
  <si>
    <t>COMPREHENSIVE SERVICES TO VICTIMS</t>
  </si>
  <si>
    <t xml:space="preserve">Chicago Alliance Against Sexual Exploitation </t>
  </si>
  <si>
    <t>Erie Neighborhood House</t>
  </si>
  <si>
    <t>CHILD ABUSE, FINANCIAL CRIME, AND IMPAIRED DRIVING</t>
  </si>
  <si>
    <t>Program Title:  Victims of Crime Act: Community Violence</t>
  </si>
  <si>
    <t>Chicago Survivors</t>
  </si>
  <si>
    <t>Lester and Rosalie Anixter Center</t>
  </si>
  <si>
    <t>St. Anthony Hospital Foundation</t>
  </si>
  <si>
    <t>Hekteon Institiute-Healing Hurt People</t>
  </si>
  <si>
    <t>UIC-Cure Violence</t>
  </si>
  <si>
    <t>BUILD</t>
  </si>
  <si>
    <t>UCAN</t>
  </si>
  <si>
    <t>YMCA</t>
  </si>
  <si>
    <t>Childrens Home and Aid</t>
  </si>
  <si>
    <t>DeKalb County Youth Service Bureau</t>
  </si>
  <si>
    <t>Family Resources, Inc.</t>
  </si>
  <si>
    <t>Heartland Human Care Services</t>
  </si>
  <si>
    <t>COMMUNITY VIOLENCE</t>
  </si>
  <si>
    <t>Mundelein Police Department</t>
  </si>
  <si>
    <t>Champaign County CASA</t>
  </si>
  <si>
    <t>Macon County CASA</t>
  </si>
  <si>
    <t>Law Enforcement and Prosecution Victim Assistance</t>
  </si>
  <si>
    <t>County Court-Appointed Special Advocate (CASA) Victim Assistance</t>
  </si>
  <si>
    <t>Program Title:  Victims of Crime Act: Law Enforcement, Prosecution, and County CASA Victim Assistance</t>
  </si>
  <si>
    <t>Prairie State Legal Services</t>
  </si>
  <si>
    <t>Program Title:  Victims of Crime Act: Trauma Recovery Centers</t>
  </si>
  <si>
    <t>Advocate Christ Medical Center</t>
  </si>
  <si>
    <t>OSF Health Care System, dba St. Francis Medical Center</t>
  </si>
  <si>
    <t>Guardian Angel Community Services</t>
  </si>
  <si>
    <t>A Safe Place</t>
  </si>
  <si>
    <t>Attachment A</t>
  </si>
  <si>
    <t>1474-337</t>
  </si>
  <si>
    <t>East Aurora School District *Match waived for continuation 4/18/19.</t>
  </si>
  <si>
    <t>Notice of Funding Opportunity - 2019Q4</t>
  </si>
  <si>
    <t>Catholic Charities</t>
  </si>
  <si>
    <t>YWCA of the Sauk Valley</t>
  </si>
  <si>
    <t>A Safe Haven</t>
  </si>
  <si>
    <t>Reclaim 13</t>
  </si>
  <si>
    <t>Beds Plus Care</t>
  </si>
  <si>
    <t>YWCA Evanston North Shore</t>
  </si>
  <si>
    <t>Heartland Alliance</t>
  </si>
  <si>
    <t>WINGS / Apna Ghar</t>
  </si>
  <si>
    <t>1474-440</t>
  </si>
  <si>
    <t>1474-438</t>
  </si>
  <si>
    <t>1564-1132</t>
  </si>
  <si>
    <t xml:space="preserve">Program Title:  Helping Everyone Access Linked Systems (HEALS) </t>
  </si>
  <si>
    <t>The LYTE Collective</t>
  </si>
  <si>
    <t>1745-1258</t>
  </si>
  <si>
    <t>Program Title:  Multiple Victimizations NOFO (3/12/20 BC)</t>
  </si>
  <si>
    <t>4147-439</t>
  </si>
  <si>
    <t>Ascend Justice</t>
  </si>
  <si>
    <t>Land of Lincoln Aid, Inc.</t>
  </si>
  <si>
    <t>Legal Aid Chicago</t>
  </si>
  <si>
    <t>North Suburban Legal Aid</t>
  </si>
  <si>
    <t>1745-1325</t>
  </si>
  <si>
    <t>Program Title:  Civil Legal Assistance</t>
  </si>
  <si>
    <t>Children's Legal Center Chicago</t>
  </si>
  <si>
    <t>NOFO Set-Aside</t>
  </si>
  <si>
    <t>Egyptian Health Department</t>
  </si>
  <si>
    <t>City of Rockford</t>
  </si>
  <si>
    <t>Egyptian Health</t>
  </si>
  <si>
    <t>University of Illinois-Chicago</t>
  </si>
  <si>
    <t>Lake County Crisis Center</t>
  </si>
  <si>
    <t>FFY19</t>
  </si>
  <si>
    <t>NOFO Set Aside at 6/18/20 Budget Committee</t>
  </si>
  <si>
    <t>219XXX</t>
  </si>
  <si>
    <t>Alliance of Local Service Organizations</t>
  </si>
  <si>
    <t>Chicago CAC</t>
  </si>
  <si>
    <t>Children’s' Home and Aid</t>
  </si>
  <si>
    <t>City Colleges of Chicago</t>
  </si>
  <si>
    <t>Cook County SAO</t>
  </si>
  <si>
    <t xml:space="preserve">Hektoen </t>
  </si>
  <si>
    <t>Hoyleton</t>
  </si>
  <si>
    <t>Lake County SAO</t>
  </si>
  <si>
    <t xml:space="preserve">OSF St. Francis </t>
  </si>
  <si>
    <t>Port Ministries</t>
  </si>
  <si>
    <t>Restoration61</t>
  </si>
  <si>
    <t>Stress &amp; Trauma Treatment Center, Inc.</t>
  </si>
  <si>
    <t>St. Anthony Hospital of Chicago</t>
  </si>
  <si>
    <t>YWCA of Evanston</t>
  </si>
  <si>
    <t>1745-1650</t>
  </si>
  <si>
    <t>Universal Family</t>
  </si>
  <si>
    <t>1745-1652</t>
  </si>
  <si>
    <t>1745-1664</t>
  </si>
  <si>
    <t>Centers for New Horizons</t>
  </si>
  <si>
    <t>County of Cook</t>
  </si>
  <si>
    <t>Madison County</t>
  </si>
  <si>
    <t>Rolling Meadows Police Department</t>
  </si>
  <si>
    <t>St. Clair County State's Attorney Office</t>
  </si>
  <si>
    <t>Village of Wheeling Human Services Dept.</t>
  </si>
  <si>
    <t>Williamson County</t>
  </si>
  <si>
    <t>Boone County CASA</t>
  </si>
  <si>
    <t>CASA DeKalb County</t>
  </si>
  <si>
    <t>CASA Lake County</t>
  </si>
  <si>
    <t>CASA McHerny County</t>
  </si>
  <si>
    <t xml:space="preserve">CASA of River Valley </t>
  </si>
  <si>
    <t>CASA of Sangamon County</t>
  </si>
  <si>
    <t>CASA of Southwestern Illinois</t>
  </si>
  <si>
    <t>Child Abuse Council</t>
  </si>
  <si>
    <t>McLean County CASA</t>
  </si>
  <si>
    <t>Winnebago County CASA</t>
  </si>
  <si>
    <t>Child</t>
  </si>
  <si>
    <t>Abuse</t>
  </si>
  <si>
    <t xml:space="preserve">Sexual </t>
  </si>
  <si>
    <t>Assault</t>
  </si>
  <si>
    <t>Domestic</t>
  </si>
  <si>
    <t>Violence</t>
  </si>
  <si>
    <t>Underserved</t>
  </si>
  <si>
    <t xml:space="preserve">SAR </t>
  </si>
  <si>
    <t>One-Time Funding</t>
  </si>
  <si>
    <t>Acclivus</t>
  </si>
  <si>
    <t>La Rabida</t>
  </si>
  <si>
    <t>Family Resources</t>
  </si>
  <si>
    <t>Anixter</t>
  </si>
  <si>
    <t>Chicago Suvivors</t>
  </si>
  <si>
    <t>YMCA Metro Chicagto</t>
  </si>
  <si>
    <t>DeKalb Co Youth Services</t>
  </si>
  <si>
    <t>Lurie Chidren's Hospital</t>
  </si>
  <si>
    <t>1564-1126</t>
  </si>
  <si>
    <t>Rockford, City of</t>
  </si>
  <si>
    <t>Macon County</t>
  </si>
  <si>
    <t>1564-1219</t>
  </si>
  <si>
    <t>218402*</t>
  </si>
  <si>
    <t>218405*</t>
  </si>
  <si>
    <t>218403*</t>
  </si>
  <si>
    <t>218407*</t>
  </si>
  <si>
    <t>218401*</t>
  </si>
  <si>
    <t>218406*</t>
  </si>
  <si>
    <t>*FFY19 funds augment FFY18 grants.</t>
  </si>
  <si>
    <t>*</t>
  </si>
  <si>
    <t>Funds to FFY18</t>
  </si>
  <si>
    <t>Program Title:  Restorative Justice Pilot Program</t>
  </si>
  <si>
    <t xml:space="preserve">Restorative Justice Pilot Project </t>
  </si>
  <si>
    <t>Updated 3/15/22</t>
  </si>
  <si>
    <t>Multi</t>
  </si>
  <si>
    <t>Amount 1</t>
  </si>
  <si>
    <t>Source 1</t>
  </si>
  <si>
    <t xml:space="preserve">Total </t>
  </si>
  <si>
    <t>Designation</t>
  </si>
  <si>
    <t>VOCA FFY18</t>
  </si>
  <si>
    <t>218404*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</si>
</sst>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;\(0\)"/>
    <numFmt numFmtId="173" formatCode="&quot;$&quot;#,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dd\-mmm\-yy"/>
    <numFmt numFmtId="179" formatCode="#,##0.00;\(#,##0.00\)"/>
    <numFmt numFmtId="180" formatCode="&quot;$&quot;#,##0.00;\(&quot;$&quot;#,##0.00\)"/>
    <numFmt numFmtId="181" formatCode="0.0%"/>
    <numFmt numFmtId="182" formatCode="[$-409]h:mm:ss\ AM/PM"/>
    <numFmt numFmtId="183" formatCode="[$-409]dddd\,\ mmmm\ dd\,\ yyyy"/>
    <numFmt numFmtId="184" formatCode="&quot;$&quot;#,##0.00"/>
    <numFmt numFmtId="185" formatCode="&quot;$&quot;#,##0.0_);[Red]\(&quot;$&quot;#,##0.0\)"/>
    <numFmt numFmtId="186" formatCode="&quot;$&quot;#,##0.0_);\(&quot;$&quot;#,##0.0\)"/>
  </numFmts>
  <fonts count="90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i/>
      <sz val="10"/>
      <color indexed="60"/>
      <name val="Times New Roman"/>
      <family val="1"/>
    </font>
    <font>
      <b/>
      <sz val="14"/>
      <color indexed="20"/>
      <name val="Times New Roman"/>
      <family val="1"/>
    </font>
    <font>
      <sz val="10"/>
      <color indexed="20"/>
      <name val="Times New Roman"/>
      <family val="1"/>
    </font>
    <font>
      <b/>
      <sz val="10"/>
      <color indexed="20"/>
      <name val="Times New Roman"/>
      <family val="1"/>
    </font>
    <font>
      <i/>
      <sz val="10"/>
      <color indexed="20"/>
      <name val="Times New Roman"/>
      <family val="1"/>
    </font>
    <font>
      <b/>
      <sz val="14"/>
      <color indexed="17"/>
      <name val="Times New Roman"/>
      <family val="1"/>
    </font>
    <font>
      <b/>
      <sz val="10"/>
      <color indexed="17"/>
      <name val="Times New Roman"/>
      <family val="1"/>
    </font>
    <font>
      <i/>
      <sz val="10"/>
      <color indexed="17"/>
      <name val="Times New Roman"/>
      <family val="1"/>
    </font>
    <font>
      <u val="single"/>
      <sz val="10"/>
      <name val="Times New Roman"/>
      <family val="1"/>
    </font>
    <font>
      <i/>
      <u val="single"/>
      <sz val="1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i/>
      <sz val="10"/>
      <color indexed="53"/>
      <name val="Times New Roman"/>
      <family val="1"/>
    </font>
    <font>
      <b/>
      <sz val="14"/>
      <color indexed="53"/>
      <name val="Times New Roman"/>
      <family val="1"/>
    </font>
    <font>
      <b/>
      <sz val="14"/>
      <color indexed="49"/>
      <name val="Times New Roman"/>
      <family val="1"/>
    </font>
    <font>
      <sz val="10"/>
      <color indexed="49"/>
      <name val="Times New Roman"/>
      <family val="1"/>
    </font>
    <font>
      <b/>
      <sz val="10"/>
      <color indexed="49"/>
      <name val="Times New Roman"/>
      <family val="1"/>
    </font>
    <font>
      <i/>
      <sz val="10"/>
      <color indexed="49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9" tint="-0.24997000396251678"/>
      <name val="Times New Roman"/>
      <family val="1"/>
    </font>
    <font>
      <b/>
      <sz val="10"/>
      <color theme="9" tint="-0.24997000396251678"/>
      <name val="Times New Roman"/>
      <family val="1"/>
    </font>
    <font>
      <i/>
      <sz val="10"/>
      <color theme="9" tint="-0.24997000396251678"/>
      <name val="Times New Roman"/>
      <family val="1"/>
    </font>
    <font>
      <b/>
      <sz val="14"/>
      <color theme="9" tint="-0.24997000396251678"/>
      <name val="Times New Roman"/>
      <family val="1"/>
    </font>
    <font>
      <b/>
      <sz val="14"/>
      <color theme="8" tint="-0.24997000396251678"/>
      <name val="Times New Roman"/>
      <family val="1"/>
    </font>
    <font>
      <sz val="10"/>
      <color theme="8" tint="-0.24997000396251678"/>
      <name val="Times New Roman"/>
      <family val="1"/>
    </font>
    <font>
      <b/>
      <sz val="10"/>
      <color theme="8" tint="-0.24997000396251678"/>
      <name val="Times New Roman"/>
      <family val="1"/>
    </font>
    <font>
      <i/>
      <sz val="10"/>
      <color theme="8" tint="-0.24997000396251678"/>
      <name val="Times New Roman"/>
      <family val="1"/>
    </font>
    <font>
      <b/>
      <sz val="14"/>
      <color rgb="FF0000FF"/>
      <name val="Times New Roman"/>
      <family val="1"/>
    </font>
    <font>
      <sz val="10"/>
      <color rgb="FF0000FF"/>
      <name val="Times New Roman"/>
      <family val="1"/>
    </font>
    <font>
      <b/>
      <sz val="10"/>
      <color rgb="FF0000FF"/>
      <name val="Times New Roman"/>
      <family val="1"/>
    </font>
    <font>
      <i/>
      <sz val="10"/>
      <color rgb="FF0000FF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61">
    <xf numFmtId="0" fontId="0" fillId="0" borderId="0" xfId="0" applyAlignment="1">
      <alignment/>
    </xf>
    <xf numFmtId="5" fontId="2" fillId="0" borderId="0" xfId="0" applyNumberFormat="1" applyFont="1" applyFill="1" applyAlignment="1">
      <alignment horizontal="right"/>
    </xf>
    <xf numFmtId="0" fontId="3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 horizontal="right"/>
    </xf>
    <xf numFmtId="5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5" fontId="2" fillId="0" borderId="0" xfId="0" applyNumberFormat="1" applyFont="1" applyFill="1" applyAlignment="1" applyProtection="1">
      <alignment horizontal="right"/>
      <protection/>
    </xf>
    <xf numFmtId="5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left"/>
      <protection/>
    </xf>
    <xf numFmtId="5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5" fontId="4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/>
    </xf>
    <xf numFmtId="5" fontId="2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5" fontId="4" fillId="0" borderId="0" xfId="0" applyNumberFormat="1" applyFont="1" applyFill="1" applyBorder="1" applyAlignment="1" applyProtection="1">
      <alignment horizontal="right"/>
      <protection/>
    </xf>
    <xf numFmtId="173" fontId="2" fillId="0" borderId="0" xfId="0" applyNumberFormat="1" applyFont="1" applyFill="1" applyBorder="1" applyAlignment="1">
      <alignment horizontal="right"/>
    </xf>
    <xf numFmtId="5" fontId="2" fillId="0" borderId="0" xfId="0" applyNumberFormat="1" applyFont="1" applyFill="1" applyBorder="1" applyAlignment="1">
      <alignment horizontal="center"/>
    </xf>
    <xf numFmtId="5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73" fontId="2" fillId="0" borderId="0" xfId="0" applyNumberFormat="1" applyFont="1" applyFill="1" applyAlignment="1">
      <alignment horizontal="right"/>
    </xf>
    <xf numFmtId="5" fontId="2" fillId="0" borderId="0" xfId="0" applyNumberFormat="1" applyFont="1" applyFill="1" applyAlignment="1">
      <alignment/>
    </xf>
    <xf numFmtId="5" fontId="4" fillId="0" borderId="0" xfId="0" applyNumberFormat="1" applyFont="1" applyFill="1" applyAlignment="1">
      <alignment/>
    </xf>
    <xf numFmtId="173" fontId="4" fillId="0" borderId="0" xfId="0" applyNumberFormat="1" applyFont="1" applyFill="1" applyAlignment="1">
      <alignment horizontal="right"/>
    </xf>
    <xf numFmtId="173" fontId="2" fillId="0" borderId="0" xfId="0" applyNumberFormat="1" applyFont="1" applyFill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5" fontId="5" fillId="0" borderId="0" xfId="0" applyNumberFormat="1" applyFont="1" applyFill="1" applyBorder="1" applyAlignment="1" applyProtection="1">
      <alignment horizontal="right"/>
      <protection/>
    </xf>
    <xf numFmtId="5" fontId="5" fillId="0" borderId="0" xfId="0" applyNumberFormat="1" applyFont="1" applyFill="1" applyBorder="1" applyAlignment="1" applyProtection="1">
      <alignment/>
      <protection/>
    </xf>
    <xf numFmtId="5" fontId="5" fillId="0" borderId="0" xfId="0" applyNumberFormat="1" applyFont="1" applyFill="1" applyAlignment="1">
      <alignment horizontal="right"/>
    </xf>
    <xf numFmtId="172" fontId="8" fillId="0" borderId="0" xfId="0" applyNumberFormat="1" applyFont="1" applyFill="1" applyAlignment="1">
      <alignment horizontal="right"/>
    </xf>
    <xf numFmtId="172" fontId="8" fillId="0" borderId="0" xfId="0" applyNumberFormat="1" applyFont="1" applyFill="1" applyBorder="1" applyAlignment="1" applyProtection="1">
      <alignment horizontal="right"/>
      <protection/>
    </xf>
    <xf numFmtId="172" fontId="8" fillId="0" borderId="0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 applyProtection="1">
      <alignment horizontal="right"/>
      <protection/>
    </xf>
    <xf numFmtId="172" fontId="10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173" fontId="2" fillId="0" borderId="0" xfId="0" applyNumberFormat="1" applyFont="1" applyFill="1" applyBorder="1" applyAlignment="1" applyProtection="1">
      <alignment horizontal="right"/>
      <protection/>
    </xf>
    <xf numFmtId="173" fontId="2" fillId="0" borderId="10" xfId="0" applyNumberFormat="1" applyFont="1" applyFill="1" applyBorder="1" applyAlignment="1" applyProtection="1">
      <alignment horizontal="right"/>
      <protection/>
    </xf>
    <xf numFmtId="5" fontId="2" fillId="0" borderId="10" xfId="0" applyNumberFormat="1" applyFont="1" applyFill="1" applyBorder="1" applyAlignment="1" applyProtection="1">
      <alignment horizontal="right"/>
      <protection/>
    </xf>
    <xf numFmtId="172" fontId="10" fillId="0" borderId="0" xfId="0" applyNumberFormat="1" applyFont="1" applyFill="1" applyAlignment="1">
      <alignment horizontal="center"/>
    </xf>
    <xf numFmtId="5" fontId="4" fillId="0" borderId="0" xfId="0" applyNumberFormat="1" applyFont="1" applyFill="1" applyBorder="1" applyAlignment="1" applyProtection="1">
      <alignment horizontal="center"/>
      <protection/>
    </xf>
    <xf numFmtId="172" fontId="12" fillId="0" borderId="0" xfId="0" applyNumberFormat="1" applyFont="1" applyFill="1" applyAlignment="1">
      <alignment horizontal="right"/>
    </xf>
    <xf numFmtId="172" fontId="13" fillId="0" borderId="0" xfId="0" applyNumberFormat="1" applyFont="1" applyFill="1" applyAlignment="1">
      <alignment horizontal="center"/>
    </xf>
    <xf numFmtId="172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NumberFormat="1" applyFont="1" applyFill="1" applyBorder="1" applyAlignment="1">
      <alignment horizontal="right"/>
    </xf>
    <xf numFmtId="0" fontId="15" fillId="0" borderId="0" xfId="0" applyFont="1" applyFill="1" applyAlignment="1">
      <alignment/>
    </xf>
    <xf numFmtId="172" fontId="16" fillId="0" borderId="0" xfId="0" applyNumberFormat="1" applyFont="1" applyFill="1" applyAlignment="1">
      <alignment horizontal="right"/>
    </xf>
    <xf numFmtId="172" fontId="17" fillId="0" borderId="0" xfId="0" applyNumberFormat="1" applyFont="1" applyFill="1" applyAlignment="1">
      <alignment horizontal="center"/>
    </xf>
    <xf numFmtId="172" fontId="16" fillId="0" borderId="0" xfId="0" applyNumberFormat="1" applyFont="1" applyFill="1" applyBorder="1" applyAlignment="1" applyProtection="1">
      <alignment horizontal="right"/>
      <protection/>
    </xf>
    <xf numFmtId="172" fontId="16" fillId="0" borderId="0" xfId="0" applyNumberFormat="1" applyFont="1" applyFill="1" applyBorder="1" applyAlignment="1">
      <alignment horizontal="right"/>
    </xf>
    <xf numFmtId="172" fontId="18" fillId="0" borderId="0" xfId="0" applyNumberFormat="1" applyFont="1" applyFill="1" applyBorder="1" applyAlignment="1" applyProtection="1">
      <alignment horizontal="right"/>
      <protection/>
    </xf>
    <xf numFmtId="172" fontId="17" fillId="0" borderId="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172" fontId="11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center"/>
    </xf>
    <xf numFmtId="172" fontId="11" fillId="0" borderId="0" xfId="0" applyNumberFormat="1" applyFont="1" applyFill="1" applyBorder="1" applyAlignment="1" applyProtection="1">
      <alignment horizontal="right"/>
      <protection/>
    </xf>
    <xf numFmtId="172" fontId="11" fillId="0" borderId="0" xfId="0" applyNumberFormat="1" applyFont="1" applyFill="1" applyBorder="1" applyAlignment="1">
      <alignment horizontal="right"/>
    </xf>
    <xf numFmtId="172" fontId="21" fillId="0" borderId="0" xfId="0" applyNumberFormat="1" applyFont="1" applyFill="1" applyBorder="1" applyAlignment="1" applyProtection="1">
      <alignment horizontal="right"/>
      <protection/>
    </xf>
    <xf numFmtId="172" fontId="20" fillId="0" borderId="0" xfId="0" applyNumberFormat="1" applyFont="1" applyFill="1" applyBorder="1" applyAlignment="1">
      <alignment horizontal="right"/>
    </xf>
    <xf numFmtId="172" fontId="73" fillId="0" borderId="0" xfId="0" applyNumberFormat="1" applyFont="1" applyFill="1" applyBorder="1" applyAlignment="1">
      <alignment horizontal="right"/>
    </xf>
    <xf numFmtId="172" fontId="73" fillId="0" borderId="0" xfId="0" applyNumberFormat="1" applyFont="1" applyFill="1" applyBorder="1" applyAlignment="1" applyProtection="1">
      <alignment horizontal="right"/>
      <protection/>
    </xf>
    <xf numFmtId="0" fontId="74" fillId="0" borderId="0" xfId="0" applyFont="1" applyFill="1" applyAlignment="1">
      <alignment/>
    </xf>
    <xf numFmtId="172" fontId="73" fillId="0" borderId="0" xfId="0" applyNumberFormat="1" applyFont="1" applyFill="1" applyAlignment="1">
      <alignment horizontal="right"/>
    </xf>
    <xf numFmtId="172" fontId="75" fillId="0" borderId="0" xfId="0" applyNumberFormat="1" applyFont="1" applyFill="1" applyAlignment="1">
      <alignment horizontal="center"/>
    </xf>
    <xf numFmtId="172" fontId="76" fillId="0" borderId="0" xfId="0" applyNumberFormat="1" applyFont="1" applyFill="1" applyBorder="1" applyAlignment="1" applyProtection="1">
      <alignment horizontal="right"/>
      <protection/>
    </xf>
    <xf numFmtId="172" fontId="75" fillId="0" borderId="0" xfId="0" applyNumberFormat="1" applyFont="1" applyFill="1" applyBorder="1" applyAlignment="1">
      <alignment horizontal="right"/>
    </xf>
    <xf numFmtId="172" fontId="77" fillId="0" borderId="0" xfId="0" applyNumberFormat="1" applyFont="1" applyFill="1" applyAlignment="1">
      <alignment horizontal="right"/>
    </xf>
    <xf numFmtId="172" fontId="78" fillId="0" borderId="0" xfId="0" applyNumberFormat="1" applyFont="1" applyFill="1" applyAlignment="1">
      <alignment horizontal="center"/>
    </xf>
    <xf numFmtId="172" fontId="77" fillId="0" borderId="0" xfId="0" applyNumberFormat="1" applyFont="1" applyFill="1" applyBorder="1" applyAlignment="1" applyProtection="1">
      <alignment horizontal="right"/>
      <protection/>
    </xf>
    <xf numFmtId="172" fontId="77" fillId="0" borderId="0" xfId="0" applyNumberFormat="1" applyFont="1" applyFill="1" applyBorder="1" applyAlignment="1">
      <alignment horizontal="right"/>
    </xf>
    <xf numFmtId="172" fontId="79" fillId="0" borderId="0" xfId="0" applyNumberFormat="1" applyFont="1" applyFill="1" applyBorder="1" applyAlignment="1" applyProtection="1">
      <alignment horizontal="right"/>
      <protection/>
    </xf>
    <xf numFmtId="172" fontId="7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80" fillId="0" borderId="0" xfId="0" applyFont="1" applyFill="1" applyAlignment="1">
      <alignment/>
    </xf>
    <xf numFmtId="172" fontId="77" fillId="10" borderId="0" xfId="0" applyNumberFormat="1" applyFont="1" applyFill="1" applyBorder="1" applyAlignment="1" applyProtection="1">
      <alignment horizontal="right"/>
      <protection/>
    </xf>
    <xf numFmtId="172" fontId="73" fillId="10" borderId="0" xfId="0" applyNumberFormat="1" applyFont="1" applyFill="1" applyBorder="1" applyAlignment="1" applyProtection="1">
      <alignment horizontal="right"/>
      <protection/>
    </xf>
    <xf numFmtId="172" fontId="11" fillId="10" borderId="0" xfId="0" applyNumberFormat="1" applyFont="1" applyFill="1" applyBorder="1" applyAlignment="1" applyProtection="1">
      <alignment horizontal="right"/>
      <protection/>
    </xf>
    <xf numFmtId="172" fontId="16" fillId="10" borderId="0" xfId="0" applyNumberFormat="1" applyFont="1" applyFill="1" applyBorder="1" applyAlignment="1" applyProtection="1">
      <alignment horizontal="right"/>
      <protection/>
    </xf>
    <xf numFmtId="172" fontId="12" fillId="10" borderId="0" xfId="0" applyNumberFormat="1" applyFont="1" applyFill="1" applyBorder="1" applyAlignment="1" applyProtection="1">
      <alignment horizontal="right"/>
      <protection/>
    </xf>
    <xf numFmtId="172" fontId="8" fillId="10" borderId="0" xfId="0" applyNumberFormat="1" applyFont="1" applyFill="1" applyBorder="1" applyAlignment="1" applyProtection="1">
      <alignment horizontal="right"/>
      <protection/>
    </xf>
    <xf numFmtId="0" fontId="4" fillId="10" borderId="0" xfId="0" applyFont="1" applyFill="1" applyBorder="1" applyAlignment="1">
      <alignment/>
    </xf>
    <xf numFmtId="5" fontId="2" fillId="10" borderId="0" xfId="0" applyNumberFormat="1" applyFont="1" applyFill="1" applyBorder="1" applyAlignment="1" applyProtection="1">
      <alignment horizontal="right"/>
      <protection/>
    </xf>
    <xf numFmtId="5" fontId="2" fillId="10" borderId="0" xfId="0" applyNumberFormat="1" applyFont="1" applyFill="1" applyAlignment="1" applyProtection="1">
      <alignment horizontal="right"/>
      <protection/>
    </xf>
    <xf numFmtId="0" fontId="2" fillId="10" borderId="0" xfId="0" applyFont="1" applyFill="1" applyBorder="1" applyAlignment="1">
      <alignment horizontal="center"/>
    </xf>
    <xf numFmtId="0" fontId="81" fillId="0" borderId="0" xfId="0" applyFont="1" applyFill="1" applyAlignment="1">
      <alignment/>
    </xf>
    <xf numFmtId="172" fontId="82" fillId="0" borderId="0" xfId="0" applyNumberFormat="1" applyFont="1" applyFill="1" applyAlignment="1">
      <alignment horizontal="right"/>
    </xf>
    <xf numFmtId="172" fontId="83" fillId="0" borderId="0" xfId="0" applyNumberFormat="1" applyFont="1" applyFill="1" applyAlignment="1">
      <alignment horizontal="center"/>
    </xf>
    <xf numFmtId="172" fontId="82" fillId="0" borderId="0" xfId="0" applyNumberFormat="1" applyFont="1" applyFill="1" applyBorder="1" applyAlignment="1" applyProtection="1">
      <alignment horizontal="right"/>
      <protection/>
    </xf>
    <xf numFmtId="172" fontId="82" fillId="10" borderId="0" xfId="0" applyNumberFormat="1" applyFont="1" applyFill="1" applyBorder="1" applyAlignment="1" applyProtection="1">
      <alignment horizontal="right"/>
      <protection/>
    </xf>
    <xf numFmtId="172" fontId="82" fillId="0" borderId="0" xfId="0" applyNumberFormat="1" applyFont="1" applyFill="1" applyBorder="1" applyAlignment="1">
      <alignment horizontal="right"/>
    </xf>
    <xf numFmtId="172" fontId="84" fillId="0" borderId="0" xfId="0" applyNumberFormat="1" applyFont="1" applyFill="1" applyBorder="1" applyAlignment="1" applyProtection="1">
      <alignment horizontal="right"/>
      <protection/>
    </xf>
    <xf numFmtId="172" fontId="83" fillId="0" borderId="0" xfId="0" applyNumberFormat="1" applyFont="1" applyFill="1" applyBorder="1" applyAlignment="1">
      <alignment horizontal="right"/>
    </xf>
    <xf numFmtId="0" fontId="85" fillId="0" borderId="0" xfId="0" applyFont="1" applyFill="1" applyAlignment="1">
      <alignment/>
    </xf>
    <xf numFmtId="172" fontId="86" fillId="0" borderId="0" xfId="0" applyNumberFormat="1" applyFont="1" applyFill="1" applyAlignment="1">
      <alignment horizontal="right"/>
    </xf>
    <xf numFmtId="172" fontId="87" fillId="0" borderId="0" xfId="0" applyNumberFormat="1" applyFont="1" applyFill="1" applyAlignment="1">
      <alignment horizontal="center"/>
    </xf>
    <xf numFmtId="172" fontId="86" fillId="0" borderId="0" xfId="0" applyNumberFormat="1" applyFont="1" applyFill="1" applyBorder="1" applyAlignment="1" applyProtection="1">
      <alignment horizontal="right"/>
      <protection/>
    </xf>
    <xf numFmtId="172" fontId="86" fillId="10" borderId="0" xfId="0" applyNumberFormat="1" applyFont="1" applyFill="1" applyBorder="1" applyAlignment="1" applyProtection="1">
      <alignment horizontal="right"/>
      <protection/>
    </xf>
    <xf numFmtId="172" fontId="86" fillId="0" borderId="0" xfId="0" applyNumberFormat="1" applyFont="1" applyFill="1" applyBorder="1" applyAlignment="1">
      <alignment horizontal="right"/>
    </xf>
    <xf numFmtId="172" fontId="88" fillId="0" borderId="0" xfId="0" applyNumberFormat="1" applyFont="1" applyFill="1" applyBorder="1" applyAlignment="1" applyProtection="1">
      <alignment horizontal="right"/>
      <protection/>
    </xf>
    <xf numFmtId="172" fontId="87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Alignment="1">
      <alignment horizontal="center"/>
    </xf>
    <xf numFmtId="172" fontId="2" fillId="0" borderId="0" xfId="0" applyNumberFormat="1" applyFont="1" applyFill="1" applyAlignment="1">
      <alignment horizontal="right"/>
    </xf>
    <xf numFmtId="172" fontId="2" fillId="10" borderId="0" xfId="0" applyNumberFormat="1" applyFont="1" applyFill="1" applyBorder="1" applyAlignment="1" applyProtection="1">
      <alignment horizontal="right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172" fontId="2" fillId="0" borderId="0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173" fontId="4" fillId="0" borderId="10" xfId="0" applyNumberFormat="1" applyFont="1" applyFill="1" applyBorder="1" applyAlignment="1" applyProtection="1">
      <alignment horizontal="right"/>
      <protection/>
    </xf>
    <xf numFmtId="5" fontId="4" fillId="0" borderId="10" xfId="0" applyNumberFormat="1" applyFont="1" applyFill="1" applyBorder="1" applyAlignment="1" applyProtection="1">
      <alignment horizontal="right"/>
      <protection/>
    </xf>
    <xf numFmtId="0" fontId="22" fillId="0" borderId="0" xfId="0" applyFont="1" applyFill="1" applyBorder="1" applyAlignment="1">
      <alignment horizontal="left"/>
    </xf>
    <xf numFmtId="172" fontId="2" fillId="5" borderId="0" xfId="0" applyNumberFormat="1" applyFont="1" applyFill="1" applyBorder="1" applyAlignment="1" applyProtection="1">
      <alignment horizontal="right"/>
      <protection/>
    </xf>
    <xf numFmtId="172" fontId="86" fillId="5" borderId="0" xfId="0" applyNumberFormat="1" applyFont="1" applyFill="1" applyBorder="1" applyAlignment="1" applyProtection="1">
      <alignment horizontal="right"/>
      <protection/>
    </xf>
    <xf numFmtId="172" fontId="82" fillId="5" borderId="0" xfId="0" applyNumberFormat="1" applyFont="1" applyFill="1" applyBorder="1" applyAlignment="1" applyProtection="1">
      <alignment horizontal="right"/>
      <protection/>
    </xf>
    <xf numFmtId="172" fontId="77" fillId="5" borderId="0" xfId="0" applyNumberFormat="1" applyFont="1" applyFill="1" applyBorder="1" applyAlignment="1" applyProtection="1">
      <alignment horizontal="right"/>
      <protection/>
    </xf>
    <xf numFmtId="172" fontId="73" fillId="5" borderId="0" xfId="0" applyNumberFormat="1" applyFont="1" applyFill="1" applyBorder="1" applyAlignment="1" applyProtection="1">
      <alignment horizontal="right"/>
      <protection/>
    </xf>
    <xf numFmtId="172" fontId="11" fillId="5" borderId="0" xfId="0" applyNumberFormat="1" applyFont="1" applyFill="1" applyBorder="1" applyAlignment="1" applyProtection="1">
      <alignment horizontal="right"/>
      <protection/>
    </xf>
    <xf numFmtId="172" fontId="16" fillId="5" borderId="0" xfId="0" applyNumberFormat="1" applyFont="1" applyFill="1" applyBorder="1" applyAlignment="1" applyProtection="1">
      <alignment horizontal="right"/>
      <protection/>
    </xf>
    <xf numFmtId="172" fontId="12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4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5" fontId="2" fillId="5" borderId="0" xfId="0" applyNumberFormat="1" applyFont="1" applyFill="1" applyBorder="1" applyAlignment="1" applyProtection="1">
      <alignment horizontal="right"/>
      <protection/>
    </xf>
    <xf numFmtId="0" fontId="2" fillId="5" borderId="0" xfId="0" applyFont="1" applyFill="1" applyBorder="1" applyAlignment="1">
      <alignment horizontal="center"/>
    </xf>
    <xf numFmtId="5" fontId="2" fillId="5" borderId="0" xfId="0" applyNumberFormat="1" applyFont="1" applyFill="1" applyAlignment="1" applyProtection="1">
      <alignment horizontal="right"/>
      <protection/>
    </xf>
    <xf numFmtId="172" fontId="73" fillId="2" borderId="0" xfId="0" applyNumberFormat="1" applyFont="1" applyFill="1" applyBorder="1" applyAlignment="1" applyProtection="1">
      <alignment horizontal="right"/>
      <protection/>
    </xf>
    <xf numFmtId="172" fontId="86" fillId="2" borderId="0" xfId="0" applyNumberFormat="1" applyFont="1" applyFill="1" applyBorder="1" applyAlignment="1" applyProtection="1">
      <alignment horizontal="right"/>
      <protection/>
    </xf>
    <xf numFmtId="172" fontId="82" fillId="2" borderId="0" xfId="0" applyNumberFormat="1" applyFont="1" applyFill="1" applyBorder="1" applyAlignment="1" applyProtection="1">
      <alignment horizontal="right"/>
      <protection/>
    </xf>
    <xf numFmtId="172" fontId="77" fillId="2" borderId="0" xfId="0" applyNumberFormat="1" applyFont="1" applyFill="1" applyBorder="1" applyAlignment="1" applyProtection="1">
      <alignment horizontal="right"/>
      <protection/>
    </xf>
    <xf numFmtId="172" fontId="11" fillId="2" borderId="0" xfId="0" applyNumberFormat="1" applyFont="1" applyFill="1" applyBorder="1" applyAlignment="1" applyProtection="1">
      <alignment horizontal="right"/>
      <protection/>
    </xf>
    <xf numFmtId="172" fontId="16" fillId="2" borderId="0" xfId="0" applyNumberFormat="1" applyFont="1" applyFill="1" applyBorder="1" applyAlignment="1" applyProtection="1">
      <alignment horizontal="right"/>
      <protection/>
    </xf>
    <xf numFmtId="172" fontId="12" fillId="2" borderId="0" xfId="0" applyNumberFormat="1" applyFont="1" applyFill="1" applyBorder="1" applyAlignment="1" applyProtection="1">
      <alignment horizontal="right"/>
      <protection/>
    </xf>
    <xf numFmtId="172" fontId="8" fillId="2" borderId="0" xfId="0" applyNumberFormat="1" applyFont="1" applyFill="1" applyBorder="1" applyAlignment="1" applyProtection="1">
      <alignment horizontal="right"/>
      <protection/>
    </xf>
    <xf numFmtId="5" fontId="2" fillId="2" borderId="0" xfId="0" applyNumberFormat="1" applyFont="1" applyFill="1" applyBorder="1" applyAlignment="1" applyProtection="1">
      <alignment horizontal="right"/>
      <protection/>
    </xf>
    <xf numFmtId="0" fontId="2" fillId="2" borderId="0" xfId="0" applyFont="1" applyFill="1" applyBorder="1" applyAlignment="1">
      <alignment horizontal="center"/>
    </xf>
    <xf numFmtId="5" fontId="2" fillId="2" borderId="0" xfId="0" applyNumberFormat="1" applyFont="1" applyFill="1" applyAlignment="1" applyProtection="1">
      <alignment horizontal="right"/>
      <protection/>
    </xf>
    <xf numFmtId="0" fontId="4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172" fontId="2" fillId="2" borderId="0" xfId="0" applyNumberFormat="1" applyFont="1" applyFill="1" applyBorder="1" applyAlignment="1" applyProtection="1">
      <alignment horizontal="right"/>
      <protection/>
    </xf>
    <xf numFmtId="0" fontId="23" fillId="5" borderId="0" xfId="0" applyFont="1" applyFill="1" applyBorder="1" applyAlignment="1">
      <alignment horizontal="left"/>
    </xf>
    <xf numFmtId="0" fontId="2" fillId="10" borderId="0" xfId="0" applyFont="1" applyFill="1" applyBorder="1" applyAlignment="1">
      <alignment horizontal="left"/>
    </xf>
    <xf numFmtId="172" fontId="12" fillId="33" borderId="0" xfId="0" applyNumberFormat="1" applyFont="1" applyFill="1" applyBorder="1" applyAlignment="1" applyProtection="1">
      <alignment horizontal="right"/>
      <protection/>
    </xf>
    <xf numFmtId="172" fontId="86" fillId="33" borderId="0" xfId="0" applyNumberFormat="1" applyFont="1" applyFill="1" applyBorder="1" applyAlignment="1" applyProtection="1">
      <alignment horizontal="right"/>
      <protection/>
    </xf>
    <xf numFmtId="172" fontId="82" fillId="33" borderId="0" xfId="0" applyNumberFormat="1" applyFont="1" applyFill="1" applyBorder="1" applyAlignment="1" applyProtection="1">
      <alignment horizontal="right"/>
      <protection/>
    </xf>
    <xf numFmtId="172" fontId="77" fillId="33" borderId="0" xfId="0" applyNumberFormat="1" applyFont="1" applyFill="1" applyBorder="1" applyAlignment="1" applyProtection="1">
      <alignment horizontal="right"/>
      <protection/>
    </xf>
    <xf numFmtId="172" fontId="73" fillId="33" borderId="0" xfId="0" applyNumberFormat="1" applyFont="1" applyFill="1" applyBorder="1" applyAlignment="1" applyProtection="1">
      <alignment horizontal="right"/>
      <protection/>
    </xf>
    <xf numFmtId="172" fontId="11" fillId="33" borderId="0" xfId="0" applyNumberFormat="1" applyFont="1" applyFill="1" applyBorder="1" applyAlignment="1" applyProtection="1">
      <alignment horizontal="right"/>
      <protection/>
    </xf>
    <xf numFmtId="172" fontId="16" fillId="33" borderId="0" xfId="0" applyNumberFormat="1" applyFont="1" applyFill="1" applyBorder="1" applyAlignment="1" applyProtection="1">
      <alignment horizontal="right"/>
      <protection/>
    </xf>
    <xf numFmtId="172" fontId="8" fillId="33" borderId="0" xfId="0" applyNumberFormat="1" applyFont="1" applyFill="1" applyBorder="1" applyAlignment="1" applyProtection="1">
      <alignment horizontal="right"/>
      <protection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5" fontId="2" fillId="33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Border="1" applyAlignment="1">
      <alignment horizontal="center"/>
    </xf>
    <xf numFmtId="5" fontId="2" fillId="33" borderId="0" xfId="0" applyNumberFormat="1" applyFont="1" applyFill="1" applyAlignment="1" applyProtection="1">
      <alignment horizontal="right"/>
      <protection/>
    </xf>
    <xf numFmtId="172" fontId="4" fillId="2" borderId="0" xfId="0" applyNumberFormat="1" applyFont="1" applyFill="1" applyBorder="1" applyAlignment="1" applyProtection="1">
      <alignment horizontal="right"/>
      <protection/>
    </xf>
    <xf numFmtId="172" fontId="4" fillId="0" borderId="0" xfId="0" applyNumberFormat="1" applyFont="1" applyFill="1" applyBorder="1" applyAlignment="1" applyProtection="1">
      <alignment horizontal="right"/>
      <protection/>
    </xf>
    <xf numFmtId="172" fontId="89" fillId="0" borderId="0" xfId="0" applyNumberFormat="1" applyFont="1" applyFill="1" applyBorder="1" applyAlignment="1">
      <alignment horizontal="right"/>
    </xf>
    <xf numFmtId="172" fontId="89" fillId="0" borderId="0" xfId="0" applyNumberFormat="1" applyFont="1" applyFill="1" applyAlignment="1">
      <alignment horizontal="right"/>
    </xf>
    <xf numFmtId="172" fontId="2" fillId="6" borderId="0" xfId="0" applyNumberFormat="1" applyFont="1" applyFill="1" applyBorder="1" applyAlignment="1" applyProtection="1">
      <alignment horizontal="right"/>
      <protection/>
    </xf>
    <xf numFmtId="0" fontId="4" fillId="6" borderId="0" xfId="0" applyFont="1" applyFill="1" applyBorder="1" applyAlignment="1">
      <alignment/>
    </xf>
    <xf numFmtId="0" fontId="2" fillId="6" borderId="0" xfId="0" applyFont="1" applyFill="1" applyBorder="1" applyAlignment="1">
      <alignment horizontal="left"/>
    </xf>
    <xf numFmtId="5" fontId="2" fillId="6" borderId="0" xfId="0" applyNumberFormat="1" applyFont="1" applyFill="1" applyBorder="1" applyAlignment="1" applyProtection="1">
      <alignment horizontal="right"/>
      <protection/>
    </xf>
    <xf numFmtId="0" fontId="2" fillId="6" borderId="0" xfId="0" applyFont="1" applyFill="1" applyBorder="1" applyAlignment="1">
      <alignment horizontal="center"/>
    </xf>
    <xf numFmtId="5" fontId="2" fillId="6" borderId="0" xfId="0" applyNumberFormat="1" applyFont="1" applyFill="1" applyAlignment="1" applyProtection="1">
      <alignment horizontal="right"/>
      <protection/>
    </xf>
    <xf numFmtId="172" fontId="73" fillId="6" borderId="0" xfId="0" applyNumberFormat="1" applyFont="1" applyFill="1" applyBorder="1" applyAlignment="1" applyProtection="1">
      <alignment horizontal="right"/>
      <protection/>
    </xf>
    <xf numFmtId="5" fontId="4" fillId="5" borderId="0" xfId="0" applyNumberFormat="1" applyFont="1" applyFill="1" applyAlignment="1" applyProtection="1">
      <alignment horizontal="right"/>
      <protection/>
    </xf>
    <xf numFmtId="5" fontId="4" fillId="5" borderId="0" xfId="0" applyNumberFormat="1" applyFont="1" applyFill="1" applyBorder="1" applyAlignment="1" applyProtection="1">
      <alignment horizontal="right"/>
      <protection/>
    </xf>
    <xf numFmtId="172" fontId="4" fillId="5" borderId="0" xfId="0" applyNumberFormat="1" applyFont="1" applyFill="1" applyBorder="1" applyAlignment="1" applyProtection="1">
      <alignment horizontal="right"/>
      <protection/>
    </xf>
    <xf numFmtId="6" fontId="2" fillId="7" borderId="0" xfId="0" applyNumberFormat="1" applyFont="1" applyFill="1" applyAlignment="1">
      <alignment horizontal="right"/>
    </xf>
    <xf numFmtId="6" fontId="2" fillId="3" borderId="0" xfId="0" applyNumberFormat="1" applyFont="1" applyFill="1" applyAlignment="1">
      <alignment horizontal="right"/>
    </xf>
    <xf numFmtId="6" fontId="2" fillId="5" borderId="0" xfId="0" applyNumberFormat="1" applyFont="1" applyFill="1" applyAlignment="1">
      <alignment horizontal="right"/>
    </xf>
    <xf numFmtId="6" fontId="2" fillId="6" borderId="0" xfId="0" applyNumberFormat="1" applyFont="1" applyFill="1" applyAlignment="1">
      <alignment horizontal="right"/>
    </xf>
    <xf numFmtId="6" fontId="4" fillId="7" borderId="0" xfId="0" applyNumberFormat="1" applyFont="1" applyFill="1" applyAlignment="1">
      <alignment horizontal="right"/>
    </xf>
    <xf numFmtId="6" fontId="4" fillId="3" borderId="0" xfId="0" applyNumberFormat="1" applyFont="1" applyFill="1" applyAlignment="1">
      <alignment horizontal="right"/>
    </xf>
    <xf numFmtId="6" fontId="4" fillId="5" borderId="0" xfId="0" applyNumberFormat="1" applyFont="1" applyFill="1" applyAlignment="1">
      <alignment horizontal="right"/>
    </xf>
    <xf numFmtId="6" fontId="4" fillId="6" borderId="0" xfId="0" applyNumberFormat="1" applyFont="1" applyFill="1" applyAlignment="1">
      <alignment horizontal="right"/>
    </xf>
    <xf numFmtId="172" fontId="4" fillId="13" borderId="0" xfId="0" applyNumberFormat="1" applyFont="1" applyFill="1" applyBorder="1" applyAlignment="1" applyProtection="1">
      <alignment horizontal="right"/>
      <protection/>
    </xf>
    <xf numFmtId="172" fontId="12" fillId="13" borderId="0" xfId="0" applyNumberFormat="1" applyFont="1" applyFill="1" applyBorder="1" applyAlignment="1" applyProtection="1">
      <alignment horizontal="right"/>
      <protection/>
    </xf>
    <xf numFmtId="172" fontId="86" fillId="13" borderId="0" xfId="0" applyNumberFormat="1" applyFont="1" applyFill="1" applyBorder="1" applyAlignment="1" applyProtection="1">
      <alignment horizontal="right"/>
      <protection/>
    </xf>
    <xf numFmtId="172" fontId="82" fillId="13" borderId="0" xfId="0" applyNumberFormat="1" applyFont="1" applyFill="1" applyBorder="1" applyAlignment="1" applyProtection="1">
      <alignment horizontal="right"/>
      <protection/>
    </xf>
    <xf numFmtId="172" fontId="77" fillId="13" borderId="0" xfId="0" applyNumberFormat="1" applyFont="1" applyFill="1" applyBorder="1" applyAlignment="1" applyProtection="1">
      <alignment horizontal="right"/>
      <protection/>
    </xf>
    <xf numFmtId="172" fontId="73" fillId="13" borderId="0" xfId="0" applyNumberFormat="1" applyFont="1" applyFill="1" applyBorder="1" applyAlignment="1" applyProtection="1">
      <alignment horizontal="right"/>
      <protection/>
    </xf>
    <xf numFmtId="172" fontId="11" fillId="13" borderId="0" xfId="0" applyNumberFormat="1" applyFont="1" applyFill="1" applyBorder="1" applyAlignment="1" applyProtection="1">
      <alignment horizontal="right"/>
      <protection/>
    </xf>
    <xf numFmtId="172" fontId="16" fillId="13" borderId="0" xfId="0" applyNumberFormat="1" applyFont="1" applyFill="1" applyBorder="1" applyAlignment="1" applyProtection="1">
      <alignment horizontal="right"/>
      <protection/>
    </xf>
    <xf numFmtId="172" fontId="8" fillId="13" borderId="0" xfId="0" applyNumberFormat="1" applyFont="1" applyFill="1" applyBorder="1" applyAlignment="1" applyProtection="1">
      <alignment horizontal="right"/>
      <protection/>
    </xf>
    <xf numFmtId="0" fontId="4" fillId="13" borderId="0" xfId="0" applyFont="1" applyFill="1" applyBorder="1" applyAlignment="1">
      <alignment/>
    </xf>
    <xf numFmtId="0" fontId="2" fillId="13" borderId="0" xfId="0" applyFont="1" applyFill="1" applyBorder="1" applyAlignment="1">
      <alignment horizontal="left"/>
    </xf>
    <xf numFmtId="5" fontId="2" fillId="13" borderId="0" xfId="0" applyNumberFormat="1" applyFont="1" applyFill="1" applyBorder="1" applyAlignment="1" applyProtection="1">
      <alignment horizontal="right"/>
      <protection/>
    </xf>
    <xf numFmtId="0" fontId="2" fillId="13" borderId="0" xfId="0" applyFont="1" applyFill="1" applyBorder="1" applyAlignment="1">
      <alignment horizontal="center"/>
    </xf>
    <xf numFmtId="5" fontId="2" fillId="13" borderId="0" xfId="0" applyNumberFormat="1" applyFont="1" applyFill="1" applyAlignment="1" applyProtection="1">
      <alignment horizontal="right"/>
      <protection/>
    </xf>
    <xf numFmtId="172" fontId="2" fillId="13" borderId="0" xfId="0" applyNumberFormat="1" applyFont="1" applyFill="1" applyBorder="1" applyAlignment="1" applyProtection="1">
      <alignment horizontal="right"/>
      <protection/>
    </xf>
    <xf numFmtId="0" fontId="23" fillId="13" borderId="0" xfId="0" applyFont="1" applyFill="1" applyBorder="1" applyAlignment="1">
      <alignment horizontal="left"/>
    </xf>
    <xf numFmtId="5" fontId="4" fillId="13" borderId="0" xfId="0" applyNumberFormat="1" applyFont="1" applyFill="1" applyAlignment="1" applyProtection="1">
      <alignment horizontal="center"/>
      <protection/>
    </xf>
    <xf numFmtId="5" fontId="4" fillId="13" borderId="0" xfId="0" applyNumberFormat="1" applyFont="1" applyFill="1" applyBorder="1" applyAlignment="1" applyProtection="1">
      <alignment horizontal="center"/>
      <protection/>
    </xf>
    <xf numFmtId="6" fontId="1" fillId="7" borderId="0" xfId="0" applyNumberFormat="1" applyFont="1" applyFill="1" applyAlignment="1">
      <alignment horizontal="right"/>
    </xf>
    <xf numFmtId="6" fontId="1" fillId="3" borderId="0" xfId="0" applyNumberFormat="1" applyFont="1" applyFill="1" applyAlignment="1">
      <alignment horizontal="right"/>
    </xf>
    <xf numFmtId="6" fontId="1" fillId="5" borderId="0" xfId="0" applyNumberFormat="1" applyFont="1" applyFill="1" applyAlignment="1">
      <alignment horizontal="right"/>
    </xf>
    <xf numFmtId="6" fontId="1" fillId="6" borderId="0" xfId="0" applyNumberFormat="1" applyFont="1" applyFill="1" applyAlignment="1">
      <alignment horizontal="right"/>
    </xf>
    <xf numFmtId="6" fontId="2" fillId="7" borderId="0" xfId="0" applyNumberFormat="1" applyFont="1" applyFill="1" applyBorder="1" applyAlignment="1">
      <alignment horizontal="right"/>
    </xf>
    <xf numFmtId="6" fontId="2" fillId="3" borderId="0" xfId="0" applyNumberFormat="1" applyFont="1" applyFill="1" applyBorder="1" applyAlignment="1">
      <alignment horizontal="right"/>
    </xf>
    <xf numFmtId="6" fontId="2" fillId="5" borderId="0" xfId="0" applyNumberFormat="1" applyFont="1" applyFill="1" applyBorder="1" applyAlignment="1">
      <alignment horizontal="right"/>
    </xf>
    <xf numFmtId="6" fontId="2" fillId="6" borderId="0" xfId="0" applyNumberFormat="1" applyFont="1" applyFill="1" applyBorder="1" applyAlignment="1">
      <alignment horizontal="right"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2" fillId="4" borderId="0" xfId="0" applyFont="1" applyFill="1" applyBorder="1" applyAlignment="1">
      <alignment/>
    </xf>
    <xf numFmtId="0" fontId="4" fillId="4" borderId="0" xfId="0" applyFont="1" applyFill="1" applyAlignment="1">
      <alignment/>
    </xf>
    <xf numFmtId="0" fontId="4" fillId="4" borderId="0" xfId="0" applyFont="1" applyFill="1" applyAlignment="1">
      <alignment horizontal="right"/>
    </xf>
    <xf numFmtId="6" fontId="4" fillId="4" borderId="0" xfId="0" applyNumberFormat="1" applyFont="1" applyFill="1" applyAlignment="1">
      <alignment/>
    </xf>
    <xf numFmtId="9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>
      <alignment horizontal="left"/>
    </xf>
    <xf numFmtId="5" fontId="2" fillId="34" borderId="0" xfId="0" applyNumberFormat="1" applyFont="1" applyFill="1" applyBorder="1" applyAlignment="1" applyProtection="1">
      <alignment horizontal="right"/>
      <protection/>
    </xf>
    <xf numFmtId="172" fontId="89" fillId="0" borderId="0" xfId="0" applyNumberFormat="1" applyFont="1" applyAlignment="1">
      <alignment horizontal="right"/>
    </xf>
    <xf numFmtId="172" fontId="73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172" fontId="76" fillId="0" borderId="0" xfId="0" applyNumberFormat="1" applyFont="1" applyAlignment="1">
      <alignment horizontal="right"/>
    </xf>
    <xf numFmtId="0" fontId="5" fillId="6" borderId="0" xfId="0" applyFont="1" applyFill="1" applyBorder="1" applyAlignment="1">
      <alignment horizontal="left"/>
    </xf>
    <xf numFmtId="6" fontId="2" fillId="34" borderId="0" xfId="0" applyNumberFormat="1" applyFont="1" applyFill="1" applyAlignment="1">
      <alignment horizontal="right"/>
    </xf>
    <xf numFmtId="6" fontId="4" fillId="34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5" fontId="2" fillId="2" borderId="11" xfId="0" applyNumberFormat="1" applyFont="1" applyFill="1" applyBorder="1" applyAlignment="1" applyProtection="1">
      <alignment horizontal="right"/>
      <protection/>
    </xf>
    <xf numFmtId="5" fontId="4" fillId="2" borderId="12" xfId="0" applyNumberFormat="1" applyFont="1" applyFill="1" applyBorder="1" applyAlignment="1" applyProtection="1">
      <alignment horizontal="center"/>
      <protection/>
    </xf>
    <xf numFmtId="5" fontId="4" fillId="2" borderId="13" xfId="0" applyNumberFormat="1" applyFont="1" applyFill="1" applyBorder="1" applyAlignment="1" applyProtection="1">
      <alignment horizontal="center"/>
      <protection/>
    </xf>
    <xf numFmtId="5" fontId="4" fillId="2" borderId="11" xfId="0" applyNumberFormat="1" applyFont="1" applyFill="1" applyBorder="1" applyAlignment="1" applyProtection="1">
      <alignment horizontal="center"/>
      <protection/>
    </xf>
    <xf numFmtId="5" fontId="4" fillId="2" borderId="0" xfId="0" applyNumberFormat="1" applyFont="1" applyFill="1" applyBorder="1" applyAlignment="1" applyProtection="1">
      <alignment horizontal="center"/>
      <protection/>
    </xf>
    <xf numFmtId="5" fontId="2" fillId="2" borderId="11" xfId="0" applyNumberFormat="1" applyFont="1" applyFill="1" applyBorder="1" applyAlignment="1">
      <alignment/>
    </xf>
    <xf numFmtId="5" fontId="2" fillId="2" borderId="0" xfId="0" applyNumberFormat="1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5" fontId="2" fillId="2" borderId="11" xfId="0" applyNumberFormat="1" applyFont="1" applyFill="1" applyBorder="1" applyAlignment="1">
      <alignment horizontal="right"/>
    </xf>
    <xf numFmtId="5" fontId="2" fillId="2" borderId="0" xfId="0" applyNumberFormat="1" applyFont="1" applyFill="1" applyBorder="1" applyAlignment="1">
      <alignment horizontal="right"/>
    </xf>
    <xf numFmtId="5" fontId="4" fillId="2" borderId="11" xfId="0" applyNumberFormat="1" applyFont="1" applyFill="1" applyBorder="1" applyAlignment="1">
      <alignment/>
    </xf>
    <xf numFmtId="5" fontId="4" fillId="2" borderId="0" xfId="0" applyNumberFormat="1" applyFont="1" applyFill="1" applyBorder="1" applyAlignment="1">
      <alignment/>
    </xf>
    <xf numFmtId="5" fontId="4" fillId="2" borderId="11" xfId="0" applyNumberFormat="1" applyFont="1" applyFill="1" applyBorder="1" applyAlignment="1" applyProtection="1">
      <alignment horizontal="right"/>
      <protection/>
    </xf>
    <xf numFmtId="5" fontId="4" fillId="2" borderId="0" xfId="0" applyNumberFormat="1" applyFont="1" applyFill="1" applyBorder="1" applyAlignment="1" applyProtection="1">
      <alignment horizontal="right"/>
      <protection/>
    </xf>
    <xf numFmtId="173" fontId="4" fillId="2" borderId="14" xfId="0" applyNumberFormat="1" applyFont="1" applyFill="1" applyBorder="1" applyAlignment="1" applyProtection="1">
      <alignment horizontal="right"/>
      <protection/>
    </xf>
    <xf numFmtId="173" fontId="4" fillId="2" borderId="15" xfId="0" applyNumberFormat="1" applyFont="1" applyFill="1" applyBorder="1" applyAlignment="1" applyProtection="1">
      <alignment horizontal="right"/>
      <protection/>
    </xf>
    <xf numFmtId="5" fontId="4" fillId="4" borderId="16" xfId="0" applyNumberFormat="1" applyFont="1" applyFill="1" applyBorder="1" applyAlignment="1" applyProtection="1">
      <alignment horizontal="center"/>
      <protection/>
    </xf>
    <xf numFmtId="5" fontId="4" fillId="4" borderId="17" xfId="0" applyNumberFormat="1" applyFont="1" applyFill="1" applyBorder="1" applyAlignment="1" applyProtection="1">
      <alignment horizontal="center"/>
      <protection/>
    </xf>
    <xf numFmtId="5" fontId="2" fillId="4" borderId="17" xfId="0" applyNumberFormat="1" applyFont="1" applyFill="1" applyBorder="1" applyAlignment="1">
      <alignment/>
    </xf>
    <xf numFmtId="5" fontId="2" fillId="4" borderId="17" xfId="0" applyNumberFormat="1" applyFont="1" applyFill="1" applyBorder="1" applyAlignment="1" applyProtection="1">
      <alignment horizontal="right"/>
      <protection/>
    </xf>
    <xf numFmtId="0" fontId="2" fillId="4" borderId="17" xfId="0" applyFont="1" applyFill="1" applyBorder="1" applyAlignment="1">
      <alignment/>
    </xf>
    <xf numFmtId="5" fontId="2" fillId="4" borderId="17" xfId="0" applyNumberFormat="1" applyFont="1" applyFill="1" applyBorder="1" applyAlignment="1">
      <alignment horizontal="right"/>
    </xf>
    <xf numFmtId="5" fontId="4" fillId="4" borderId="17" xfId="0" applyNumberFormat="1" applyFont="1" applyFill="1" applyBorder="1" applyAlignment="1">
      <alignment/>
    </xf>
    <xf numFmtId="5" fontId="4" fillId="4" borderId="17" xfId="0" applyNumberFormat="1" applyFont="1" applyFill="1" applyBorder="1" applyAlignment="1" applyProtection="1">
      <alignment horizontal="right"/>
      <protection/>
    </xf>
    <xf numFmtId="173" fontId="4" fillId="4" borderId="18" xfId="0" applyNumberFormat="1" applyFont="1" applyFill="1" applyBorder="1" applyAlignment="1" applyProtection="1">
      <alignment horizontal="right"/>
      <protection/>
    </xf>
    <xf numFmtId="0" fontId="2" fillId="2" borderId="11" xfId="0" applyNumberFormat="1" applyFont="1" applyFill="1" applyBorder="1" applyAlignment="1" applyProtection="1">
      <alignment horizontal="right"/>
      <protection/>
    </xf>
    <xf numFmtId="173" fontId="4" fillId="0" borderId="0" xfId="0" applyNumberFormat="1" applyFont="1" applyFill="1" applyBorder="1" applyAlignment="1">
      <alignment horizontal="right"/>
    </xf>
    <xf numFmtId="173" fontId="4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6" fontId="1" fillId="7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C205"/>
  <sheetViews>
    <sheetView tabSelected="1" workbookViewId="0" topLeftCell="A1">
      <selection activeCell="AE17" sqref="AE17"/>
    </sheetView>
  </sheetViews>
  <sheetFormatPr defaultColWidth="12.421875" defaultRowHeight="12.75"/>
  <cols>
    <col min="1" max="1" width="9.28125" style="74" customWidth="1"/>
    <col min="2" max="2" width="9.421875" style="51" hidden="1" customWidth="1"/>
    <col min="3" max="3" width="8.28125" style="105" hidden="1" customWidth="1"/>
    <col min="4" max="4" width="6.7109375" style="97" hidden="1" customWidth="1"/>
    <col min="5" max="5" width="7.8515625" style="78" hidden="1" customWidth="1"/>
    <col min="6" max="6" width="7.8515625" style="74" hidden="1" customWidth="1"/>
    <col min="7" max="7" width="7.8515625" style="65" hidden="1" customWidth="1"/>
    <col min="8" max="8" width="9.421875" style="58" hidden="1" customWidth="1"/>
    <col min="9" max="9" width="9.421875" style="51" hidden="1" customWidth="1"/>
    <col min="10" max="10" width="9.421875" style="39" hidden="1" customWidth="1"/>
    <col min="11" max="11" width="0.9921875" style="18" customWidth="1"/>
    <col min="12" max="12" width="53.421875" style="18" customWidth="1"/>
    <col min="13" max="13" width="13.140625" style="30" customWidth="1"/>
    <col min="14" max="14" width="2.00390625" style="29" customWidth="1"/>
    <col min="15" max="15" width="11.8515625" style="18" customWidth="1"/>
    <col min="16" max="16" width="2.00390625" style="29" customWidth="1"/>
    <col min="17" max="17" width="13.140625" style="31" hidden="1" customWidth="1"/>
    <col min="18" max="18" width="0" style="31" hidden="1" customWidth="1"/>
    <col min="19" max="19" width="13.28125" style="31" hidden="1" customWidth="1"/>
    <col min="20" max="22" width="13.28125" style="31" customWidth="1"/>
    <col min="23" max="23" width="0" style="178" hidden="1" customWidth="1"/>
    <col min="24" max="24" width="0" style="179" hidden="1" customWidth="1"/>
    <col min="25" max="25" width="0" style="180" hidden="1" customWidth="1"/>
    <col min="26" max="26" width="0" style="181" hidden="1" customWidth="1"/>
    <col min="27" max="27" width="0" style="213" hidden="1" customWidth="1"/>
    <col min="28" max="28" width="13.140625" style="30" hidden="1" customWidth="1"/>
    <col min="29" max="43" width="12.421875" style="18" customWidth="1"/>
    <col min="44" max="46" width="2.28125" style="18" customWidth="1"/>
    <col min="47" max="16384" width="12.421875" style="18" customWidth="1"/>
  </cols>
  <sheetData>
    <row r="1" spans="1:27" s="28" customFormat="1" ht="18.75" customHeight="1">
      <c r="A1" s="73"/>
      <c r="B1" s="73"/>
      <c r="C1" s="104"/>
      <c r="D1" s="96"/>
      <c r="E1" s="85"/>
      <c r="F1" s="73"/>
      <c r="G1" s="64"/>
      <c r="H1" s="57"/>
      <c r="I1" s="259" t="s">
        <v>0</v>
      </c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29"/>
      <c r="U1" s="229"/>
      <c r="V1" s="229"/>
      <c r="W1" s="260" t="s">
        <v>186</v>
      </c>
      <c r="X1" s="260"/>
      <c r="Y1" s="260"/>
      <c r="Z1" s="260"/>
      <c r="AA1" s="212"/>
    </row>
    <row r="2" spans="1:27" s="28" customFormat="1" ht="15" customHeight="1">
      <c r="A2" s="73"/>
      <c r="B2" s="73"/>
      <c r="C2" s="104"/>
      <c r="D2" s="96"/>
      <c r="E2" s="85"/>
      <c r="F2" s="73"/>
      <c r="G2" s="64"/>
      <c r="H2" s="57"/>
      <c r="I2" s="259" t="s">
        <v>116</v>
      </c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29"/>
      <c r="U2" s="229"/>
      <c r="V2" s="229"/>
      <c r="W2" s="204"/>
      <c r="X2" s="205"/>
      <c r="Y2" s="206"/>
      <c r="Z2" s="207"/>
      <c r="AA2" s="212"/>
    </row>
    <row r="3" spans="1:27" s="28" customFormat="1" ht="16.5" customHeight="1">
      <c r="A3" s="73"/>
      <c r="B3" s="73"/>
      <c r="C3" s="104"/>
      <c r="D3" s="96"/>
      <c r="E3" s="85"/>
      <c r="F3" s="73"/>
      <c r="G3" s="64"/>
      <c r="H3" s="57"/>
      <c r="I3" s="259" t="s">
        <v>83</v>
      </c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29"/>
      <c r="U3" s="229"/>
      <c r="V3" s="229"/>
      <c r="W3" s="204"/>
      <c r="X3" s="205"/>
      <c r="Y3" s="206"/>
      <c r="Z3" s="207"/>
      <c r="AA3" s="212"/>
    </row>
    <row r="4" spans="12:22" ht="12.75" customHeight="1">
      <c r="L4" s="29"/>
      <c r="Q4" s="1"/>
      <c r="R4" s="1"/>
      <c r="S4" s="1"/>
      <c r="T4" s="1"/>
      <c r="U4" s="1"/>
      <c r="V4" s="1"/>
    </row>
    <row r="5" spans="1:22" ht="12.75" customHeight="1" thickBot="1">
      <c r="A5" s="112" t="s">
        <v>116</v>
      </c>
      <c r="Q5" s="4"/>
      <c r="R5" s="4"/>
      <c r="S5" s="32"/>
      <c r="T5" s="32"/>
      <c r="U5" s="32"/>
      <c r="V5" s="32"/>
    </row>
    <row r="6" spans="1:27" ht="12.75">
      <c r="A6" s="112" t="s">
        <v>33</v>
      </c>
      <c r="B6" s="52" t="s">
        <v>51</v>
      </c>
      <c r="C6" s="106" t="s">
        <v>50</v>
      </c>
      <c r="D6" s="98" t="s">
        <v>47</v>
      </c>
      <c r="E6" s="79" t="s">
        <v>46</v>
      </c>
      <c r="F6" s="75" t="s">
        <v>42</v>
      </c>
      <c r="G6" s="66" t="s">
        <v>40</v>
      </c>
      <c r="H6" s="59" t="s">
        <v>38</v>
      </c>
      <c r="I6" s="52" t="s">
        <v>35</v>
      </c>
      <c r="J6" s="49" t="s">
        <v>41</v>
      </c>
      <c r="K6" s="2" t="s">
        <v>1</v>
      </c>
      <c r="L6" s="3"/>
      <c r="Q6" s="4" t="s">
        <v>37</v>
      </c>
      <c r="R6" s="4" t="s">
        <v>36</v>
      </c>
      <c r="S6" s="32"/>
      <c r="T6" s="231" t="s">
        <v>187</v>
      </c>
      <c r="U6" s="232" t="s">
        <v>187</v>
      </c>
      <c r="V6" s="247" t="s">
        <v>190</v>
      </c>
      <c r="W6" s="182" t="s">
        <v>154</v>
      </c>
      <c r="X6" s="183" t="s">
        <v>158</v>
      </c>
      <c r="Y6" s="184" t="s">
        <v>156</v>
      </c>
      <c r="Z6" s="185" t="s">
        <v>160</v>
      </c>
      <c r="AA6" s="216" t="s">
        <v>161</v>
      </c>
    </row>
    <row r="7" spans="1:27" ht="12.75">
      <c r="A7" s="112"/>
      <c r="B7" s="52"/>
      <c r="C7" s="106"/>
      <c r="D7" s="98"/>
      <c r="E7" s="79"/>
      <c r="F7" s="75"/>
      <c r="G7" s="66"/>
      <c r="H7" s="59"/>
      <c r="I7" s="52"/>
      <c r="J7" s="49"/>
      <c r="K7" s="2"/>
      <c r="L7" s="3"/>
      <c r="Q7" s="4" t="s">
        <v>3</v>
      </c>
      <c r="R7" s="4" t="s">
        <v>3</v>
      </c>
      <c r="S7" s="4" t="s">
        <v>4</v>
      </c>
      <c r="T7" s="233" t="s">
        <v>188</v>
      </c>
      <c r="U7" s="234" t="s">
        <v>189</v>
      </c>
      <c r="V7" s="248" t="s">
        <v>191</v>
      </c>
      <c r="W7" s="182" t="s">
        <v>155</v>
      </c>
      <c r="X7" s="183" t="s">
        <v>159</v>
      </c>
      <c r="Y7" s="184" t="s">
        <v>157</v>
      </c>
      <c r="Z7" s="185"/>
      <c r="AA7" s="216" t="s">
        <v>29</v>
      </c>
    </row>
    <row r="8" spans="1:28" ht="12.75" customHeight="1">
      <c r="A8" s="167" t="s">
        <v>102</v>
      </c>
      <c r="B8" s="52" t="s">
        <v>33</v>
      </c>
      <c r="C8" s="106" t="s">
        <v>33</v>
      </c>
      <c r="D8" s="98" t="s">
        <v>33</v>
      </c>
      <c r="E8" s="79" t="s">
        <v>33</v>
      </c>
      <c r="F8" s="75" t="s">
        <v>33</v>
      </c>
      <c r="G8" s="66" t="s">
        <v>33</v>
      </c>
      <c r="H8" s="59" t="s">
        <v>33</v>
      </c>
      <c r="I8" s="52" t="s">
        <v>33</v>
      </c>
      <c r="J8" s="49" t="s">
        <v>33</v>
      </c>
      <c r="K8" s="5" t="s">
        <v>2</v>
      </c>
      <c r="M8" s="258"/>
      <c r="N8" s="258"/>
      <c r="O8" s="258"/>
      <c r="P8" s="258"/>
      <c r="T8" s="235"/>
      <c r="U8" s="236"/>
      <c r="V8" s="249"/>
      <c r="AB8" s="18"/>
    </row>
    <row r="9" spans="1:28" s="10" customFormat="1" ht="12.75" customHeight="1">
      <c r="A9" s="116">
        <v>219001</v>
      </c>
      <c r="B9" s="54"/>
      <c r="C9" s="109">
        <v>214001</v>
      </c>
      <c r="D9" s="101">
        <v>213001</v>
      </c>
      <c r="E9" s="81">
        <v>212001</v>
      </c>
      <c r="F9" s="71">
        <v>211001</v>
      </c>
      <c r="G9" s="68">
        <v>210001</v>
      </c>
      <c r="H9" s="61">
        <v>209001</v>
      </c>
      <c r="I9" s="54">
        <v>208001</v>
      </c>
      <c r="J9" s="41">
        <v>207001</v>
      </c>
      <c r="K9" s="9"/>
      <c r="L9" s="16" t="s">
        <v>8</v>
      </c>
      <c r="M9" s="11">
        <f>+Q9+S9</f>
        <v>15975000</v>
      </c>
      <c r="N9" s="12" t="s">
        <v>5</v>
      </c>
      <c r="O9" s="11">
        <f>M9/4</f>
        <v>3993750</v>
      </c>
      <c r="P9" s="12" t="s">
        <v>6</v>
      </c>
      <c r="Q9" s="11">
        <v>15975000</v>
      </c>
      <c r="R9" s="6"/>
      <c r="S9" s="11"/>
      <c r="T9" s="230"/>
      <c r="U9" s="143"/>
      <c r="V9" s="250">
        <f>(M9)+(T9)</f>
        <v>15975000</v>
      </c>
      <c r="W9" s="208"/>
      <c r="X9" s="209">
        <v>15975000</v>
      </c>
      <c r="Y9" s="210"/>
      <c r="Z9" s="211"/>
      <c r="AA9" s="217">
        <f>SUM(W9:Z9)</f>
        <v>15975000</v>
      </c>
      <c r="AB9" s="11">
        <v>21300000</v>
      </c>
    </row>
    <row r="10" spans="1:28" s="10" customFormat="1" ht="12.75" customHeight="1">
      <c r="A10" s="71"/>
      <c r="B10" s="54"/>
      <c r="C10" s="109"/>
      <c r="D10" s="101"/>
      <c r="E10" s="81"/>
      <c r="F10" s="71"/>
      <c r="G10" s="68"/>
      <c r="H10" s="61"/>
      <c r="I10" s="54"/>
      <c r="J10" s="41"/>
      <c r="K10" s="9"/>
      <c r="L10" s="16"/>
      <c r="M10" s="11"/>
      <c r="N10" s="12"/>
      <c r="O10" s="11"/>
      <c r="P10" s="12"/>
      <c r="Q10" s="11"/>
      <c r="R10" s="6"/>
      <c r="S10" s="11"/>
      <c r="T10" s="230"/>
      <c r="U10" s="143"/>
      <c r="V10" s="250"/>
      <c r="W10" s="208"/>
      <c r="X10" s="209"/>
      <c r="Y10" s="210"/>
      <c r="Z10" s="211"/>
      <c r="AA10" s="214"/>
      <c r="AB10" s="11"/>
    </row>
    <row r="11" spans="1:28" ht="12.75" customHeight="1" hidden="1">
      <c r="A11" s="167" t="s">
        <v>171</v>
      </c>
      <c r="B11" s="52"/>
      <c r="C11" s="106"/>
      <c r="D11" s="98"/>
      <c r="E11" s="79"/>
      <c r="F11" s="75"/>
      <c r="G11" s="66"/>
      <c r="H11" s="59"/>
      <c r="I11" s="52"/>
      <c r="J11" s="49"/>
      <c r="K11" s="5"/>
      <c r="M11" s="258"/>
      <c r="N11" s="258"/>
      <c r="O11" s="258"/>
      <c r="P11" s="258"/>
      <c r="T11" s="235"/>
      <c r="U11" s="236"/>
      <c r="V11" s="249"/>
      <c r="AB11" s="18"/>
    </row>
    <row r="12" spans="1:28" s="10" customFormat="1" ht="12.75" customHeight="1" hidden="1">
      <c r="A12" s="71">
        <v>219115</v>
      </c>
      <c r="B12" s="54"/>
      <c r="C12" s="109">
        <v>214115</v>
      </c>
      <c r="D12" s="101"/>
      <c r="E12" s="81"/>
      <c r="F12" s="71"/>
      <c r="G12" s="68"/>
      <c r="H12" s="61"/>
      <c r="I12" s="54">
        <v>208115</v>
      </c>
      <c r="J12" s="41">
        <v>207115</v>
      </c>
      <c r="K12" s="9"/>
      <c r="L12" s="16" t="s">
        <v>16</v>
      </c>
      <c r="M12" s="11">
        <f>+Q12+S12</f>
        <v>0</v>
      </c>
      <c r="N12" s="12" t="s">
        <v>5</v>
      </c>
      <c r="O12" s="11">
        <f>M12/4</f>
        <v>0</v>
      </c>
      <c r="P12" s="12" t="s">
        <v>6</v>
      </c>
      <c r="Q12" s="11">
        <v>0</v>
      </c>
      <c r="R12" s="6">
        <f>(M12)</f>
        <v>0</v>
      </c>
      <c r="S12" s="11"/>
      <c r="T12" s="230"/>
      <c r="U12" s="143"/>
      <c r="V12" s="250"/>
      <c r="W12" s="208"/>
      <c r="X12" s="209"/>
      <c r="Y12" s="210"/>
      <c r="Z12" s="211"/>
      <c r="AA12" s="214"/>
      <c r="AB12" s="11"/>
    </row>
    <row r="13" spans="1:28" s="10" customFormat="1" ht="12.75" hidden="1">
      <c r="A13" s="116"/>
      <c r="B13" s="54"/>
      <c r="C13" s="109"/>
      <c r="D13" s="101"/>
      <c r="E13" s="81"/>
      <c r="F13" s="71"/>
      <c r="G13" s="68"/>
      <c r="H13" s="61"/>
      <c r="I13" s="54"/>
      <c r="J13" s="41"/>
      <c r="K13" s="9"/>
      <c r="L13" s="16"/>
      <c r="M13" s="11"/>
      <c r="N13" s="12"/>
      <c r="O13" s="11"/>
      <c r="P13" s="12"/>
      <c r="T13" s="237"/>
      <c r="U13" s="238"/>
      <c r="V13" s="251"/>
      <c r="W13" s="208"/>
      <c r="X13" s="209"/>
      <c r="Y13" s="210"/>
      <c r="Z13" s="211"/>
      <c r="AA13" s="214"/>
      <c r="AB13" s="11"/>
    </row>
    <row r="14" spans="1:28" ht="12.75" customHeight="1">
      <c r="A14" s="167" t="s">
        <v>100</v>
      </c>
      <c r="B14" s="54"/>
      <c r="C14" s="109"/>
      <c r="D14" s="101"/>
      <c r="E14" s="81"/>
      <c r="F14" s="71"/>
      <c r="G14" s="68"/>
      <c r="H14" s="61"/>
      <c r="I14" s="54"/>
      <c r="J14" s="41"/>
      <c r="K14" s="9" t="s">
        <v>17</v>
      </c>
      <c r="L14" s="10"/>
      <c r="M14" s="257"/>
      <c r="N14" s="257"/>
      <c r="O14" s="257"/>
      <c r="P14" s="257"/>
      <c r="T14" s="235"/>
      <c r="U14" s="236"/>
      <c r="V14" s="249"/>
      <c r="AB14" s="18"/>
    </row>
    <row r="15" spans="1:28" ht="7.5" customHeight="1">
      <c r="A15" s="71"/>
      <c r="B15" s="54"/>
      <c r="C15" s="109"/>
      <c r="D15" s="101"/>
      <c r="E15" s="81"/>
      <c r="F15" s="71"/>
      <c r="G15" s="68"/>
      <c r="H15" s="61"/>
      <c r="I15" s="54"/>
      <c r="J15" s="41"/>
      <c r="K15" s="9"/>
      <c r="L15" s="10"/>
      <c r="M15" s="35"/>
      <c r="N15" s="25"/>
      <c r="O15" s="35"/>
      <c r="P15" s="25"/>
      <c r="Q15" s="18"/>
      <c r="R15" s="18"/>
      <c r="S15" s="18"/>
      <c r="T15" s="237"/>
      <c r="U15" s="238"/>
      <c r="V15" s="251"/>
      <c r="AB15" s="35"/>
    </row>
    <row r="16" spans="1:28" ht="12.75" customHeight="1">
      <c r="A16" s="71"/>
      <c r="B16" s="54"/>
      <c r="C16" s="109"/>
      <c r="D16" s="101"/>
      <c r="E16" s="81"/>
      <c r="F16" s="71"/>
      <c r="G16" s="68"/>
      <c r="H16" s="61"/>
      <c r="I16" s="54"/>
      <c r="J16" s="41"/>
      <c r="K16" s="9"/>
      <c r="L16" s="10" t="s">
        <v>86</v>
      </c>
      <c r="M16" s="11">
        <f aca="true" t="shared" si="0" ref="M16:M34">+Q16+S16</f>
        <v>0</v>
      </c>
      <c r="N16" s="12" t="s">
        <v>5</v>
      </c>
      <c r="O16" s="11">
        <f>M16/4</f>
        <v>0</v>
      </c>
      <c r="P16" s="12" t="s">
        <v>6</v>
      </c>
      <c r="Q16" s="11">
        <v>0</v>
      </c>
      <c r="R16" s="11"/>
      <c r="S16" s="11"/>
      <c r="T16" s="230"/>
      <c r="U16" s="143"/>
      <c r="V16" s="250">
        <f aca="true" t="shared" si="1" ref="V16:V34">(M16)+(T16)</f>
        <v>0</v>
      </c>
      <c r="AB16" s="11"/>
    </row>
    <row r="17" spans="1:28" ht="12.75" customHeight="1">
      <c r="A17" s="116">
        <v>219084</v>
      </c>
      <c r="B17" s="54"/>
      <c r="C17" s="109"/>
      <c r="D17" s="101"/>
      <c r="E17" s="81"/>
      <c r="F17" s="71"/>
      <c r="G17" s="68"/>
      <c r="H17" s="61"/>
      <c r="I17" s="54"/>
      <c r="J17" s="41"/>
      <c r="K17" s="10"/>
      <c r="L17" s="10" t="s">
        <v>89</v>
      </c>
      <c r="M17" s="11">
        <f t="shared" si="0"/>
        <v>750000</v>
      </c>
      <c r="N17" s="12" t="s">
        <v>5</v>
      </c>
      <c r="O17" s="11">
        <f aca="true" t="shared" si="2" ref="O17:O22">M17/4</f>
        <v>187500</v>
      </c>
      <c r="P17" s="12" t="s">
        <v>6</v>
      </c>
      <c r="Q17" s="11">
        <v>750000</v>
      </c>
      <c r="R17" s="6"/>
      <c r="S17" s="6"/>
      <c r="T17" s="230"/>
      <c r="U17" s="143"/>
      <c r="V17" s="250">
        <f t="shared" si="1"/>
        <v>750000</v>
      </c>
      <c r="X17" s="179">
        <v>750000</v>
      </c>
      <c r="AA17" s="217">
        <f aca="true" t="shared" si="3" ref="AA17:AA34">SUM(W17:Z17)</f>
        <v>750000</v>
      </c>
      <c r="AB17" s="11"/>
    </row>
    <row r="18" spans="1:28" ht="12.75" customHeight="1">
      <c r="A18" s="113">
        <v>219074</v>
      </c>
      <c r="D18" s="97">
        <v>213128</v>
      </c>
      <c r="E18" s="78">
        <v>212128</v>
      </c>
      <c r="F18" s="74">
        <v>211128</v>
      </c>
      <c r="G18" s="65">
        <v>210128</v>
      </c>
      <c r="H18" s="58">
        <v>209128</v>
      </c>
      <c r="I18" s="51">
        <v>208128</v>
      </c>
      <c r="J18" s="39">
        <v>207128</v>
      </c>
      <c r="K18" s="5"/>
      <c r="L18" s="18" t="s">
        <v>82</v>
      </c>
      <c r="M18" s="11">
        <f t="shared" si="0"/>
        <v>750000</v>
      </c>
      <c r="N18" s="12" t="s">
        <v>5</v>
      </c>
      <c r="O18" s="11">
        <f t="shared" si="2"/>
        <v>187500</v>
      </c>
      <c r="P18" s="12" t="s">
        <v>6</v>
      </c>
      <c r="Q18" s="11">
        <v>750000</v>
      </c>
      <c r="R18" s="6"/>
      <c r="S18" s="6"/>
      <c r="T18" s="230"/>
      <c r="U18" s="143"/>
      <c r="V18" s="250">
        <f t="shared" si="1"/>
        <v>750000</v>
      </c>
      <c r="AA18" s="217">
        <f t="shared" si="3"/>
        <v>0</v>
      </c>
      <c r="AB18" s="11"/>
    </row>
    <row r="19" spans="1:28" ht="12.75" customHeight="1">
      <c r="A19" s="116">
        <v>219088</v>
      </c>
      <c r="B19" s="54"/>
      <c r="C19" s="109"/>
      <c r="D19" s="101"/>
      <c r="E19" s="81"/>
      <c r="F19" s="71"/>
      <c r="G19" s="68"/>
      <c r="H19" s="61"/>
      <c r="I19" s="54"/>
      <c r="J19" s="41"/>
      <c r="K19" s="10"/>
      <c r="L19" s="10" t="s">
        <v>91</v>
      </c>
      <c r="M19" s="11">
        <f t="shared" si="0"/>
        <v>446160</v>
      </c>
      <c r="N19" s="12" t="s">
        <v>5</v>
      </c>
      <c r="O19" s="11">
        <f t="shared" si="2"/>
        <v>111540</v>
      </c>
      <c r="P19" s="12" t="s">
        <v>6</v>
      </c>
      <c r="Q19" s="11">
        <v>446160</v>
      </c>
      <c r="R19" s="6"/>
      <c r="S19" s="6"/>
      <c r="T19" s="230"/>
      <c r="U19" s="143"/>
      <c r="V19" s="250">
        <f t="shared" si="1"/>
        <v>446160</v>
      </c>
      <c r="X19" s="179">
        <v>446160</v>
      </c>
      <c r="AA19" s="217">
        <f t="shared" si="3"/>
        <v>446160</v>
      </c>
      <c r="AB19" s="11"/>
    </row>
    <row r="20" spans="1:28" ht="12.75" customHeight="1">
      <c r="A20" s="116">
        <v>219085</v>
      </c>
      <c r="B20" s="54"/>
      <c r="C20" s="109"/>
      <c r="D20" s="101"/>
      <c r="E20" s="81"/>
      <c r="F20" s="71"/>
      <c r="G20" s="68"/>
      <c r="H20" s="61"/>
      <c r="I20" s="54"/>
      <c r="J20" s="41"/>
      <c r="K20" s="10"/>
      <c r="L20" s="10" t="s">
        <v>63</v>
      </c>
      <c r="M20" s="11">
        <f t="shared" si="0"/>
        <v>322305</v>
      </c>
      <c r="N20" s="34" t="s">
        <v>5</v>
      </c>
      <c r="O20" s="11">
        <f t="shared" si="2"/>
        <v>80576</v>
      </c>
      <c r="P20" s="34" t="s">
        <v>6</v>
      </c>
      <c r="Q20" s="11">
        <v>322305</v>
      </c>
      <c r="R20" s="6"/>
      <c r="S20" s="6"/>
      <c r="T20" s="230"/>
      <c r="U20" s="143"/>
      <c r="V20" s="250">
        <f t="shared" si="1"/>
        <v>322305</v>
      </c>
      <c r="X20" s="179">
        <v>322305</v>
      </c>
      <c r="AA20" s="217">
        <f t="shared" si="3"/>
        <v>322305</v>
      </c>
      <c r="AB20" s="11"/>
    </row>
    <row r="21" spans="1:28" ht="12.75" customHeight="1">
      <c r="A21" s="116">
        <v>219081</v>
      </c>
      <c r="B21" s="54"/>
      <c r="C21" s="109"/>
      <c r="D21" s="101"/>
      <c r="E21" s="81"/>
      <c r="F21" s="71"/>
      <c r="G21" s="68"/>
      <c r="H21" s="61"/>
      <c r="I21" s="54"/>
      <c r="J21" s="41"/>
      <c r="K21" s="10"/>
      <c r="L21" s="10" t="s">
        <v>87</v>
      </c>
      <c r="M21" s="11">
        <f t="shared" si="0"/>
        <v>344303</v>
      </c>
      <c r="N21" s="34" t="s">
        <v>5</v>
      </c>
      <c r="O21" s="11">
        <f t="shared" si="2"/>
        <v>86076</v>
      </c>
      <c r="P21" s="34" t="s">
        <v>6</v>
      </c>
      <c r="Q21" s="11">
        <v>344303</v>
      </c>
      <c r="R21" s="6"/>
      <c r="S21" s="6"/>
      <c r="T21" s="230"/>
      <c r="U21" s="143"/>
      <c r="V21" s="250">
        <f t="shared" si="1"/>
        <v>344303</v>
      </c>
      <c r="AA21" s="217">
        <f t="shared" si="3"/>
        <v>0</v>
      </c>
      <c r="AB21" s="11"/>
    </row>
    <row r="22" spans="1:28" ht="12.75" customHeight="1">
      <c r="A22" s="116">
        <v>219082</v>
      </c>
      <c r="B22" s="54"/>
      <c r="C22" s="109"/>
      <c r="D22" s="101"/>
      <c r="E22" s="81"/>
      <c r="F22" s="71"/>
      <c r="G22" s="68"/>
      <c r="H22" s="61"/>
      <c r="I22" s="54"/>
      <c r="J22" s="41"/>
      <c r="K22" s="10"/>
      <c r="L22" s="10" t="s">
        <v>39</v>
      </c>
      <c r="M22" s="11">
        <f t="shared" si="0"/>
        <v>337500</v>
      </c>
      <c r="N22" s="12" t="s">
        <v>5</v>
      </c>
      <c r="O22" s="11">
        <f t="shared" si="2"/>
        <v>84375</v>
      </c>
      <c r="P22" s="12" t="s">
        <v>6</v>
      </c>
      <c r="Q22" s="11">
        <v>337500</v>
      </c>
      <c r="R22" s="6"/>
      <c r="S22" s="6"/>
      <c r="T22" s="230"/>
      <c r="U22" s="143"/>
      <c r="V22" s="250">
        <f t="shared" si="1"/>
        <v>337500</v>
      </c>
      <c r="W22" s="178">
        <v>16875</v>
      </c>
      <c r="X22" s="179">
        <v>101250</v>
      </c>
      <c r="Y22" s="180">
        <v>33750</v>
      </c>
      <c r="Z22" s="181">
        <v>185625</v>
      </c>
      <c r="AA22" s="217">
        <f t="shared" si="3"/>
        <v>337500</v>
      </c>
      <c r="AB22" s="11"/>
    </row>
    <row r="23" spans="1:28" ht="12.75" customHeight="1">
      <c r="A23" s="116">
        <v>219079</v>
      </c>
      <c r="B23" s="54"/>
      <c r="C23" s="109"/>
      <c r="D23" s="101">
        <v>213123</v>
      </c>
      <c r="E23" s="81">
        <v>212123</v>
      </c>
      <c r="F23" s="71">
        <v>211123</v>
      </c>
      <c r="G23" s="68">
        <v>210123</v>
      </c>
      <c r="H23" s="61">
        <v>209123</v>
      </c>
      <c r="I23" s="54">
        <v>208123</v>
      </c>
      <c r="J23" s="41">
        <v>207123</v>
      </c>
      <c r="K23" s="22"/>
      <c r="L23" s="10" t="s">
        <v>18</v>
      </c>
      <c r="M23" s="11">
        <f t="shared" si="0"/>
        <v>397742</v>
      </c>
      <c r="N23" s="12" t="s">
        <v>5</v>
      </c>
      <c r="O23" s="11">
        <f>M23/4</f>
        <v>99436</v>
      </c>
      <c r="P23" s="12" t="s">
        <v>6</v>
      </c>
      <c r="Q23" s="11">
        <v>397742</v>
      </c>
      <c r="R23" s="6"/>
      <c r="S23" s="6"/>
      <c r="T23" s="230"/>
      <c r="U23" s="143"/>
      <c r="V23" s="250">
        <f t="shared" si="1"/>
        <v>397742</v>
      </c>
      <c r="X23" s="179">
        <v>397742</v>
      </c>
      <c r="AA23" s="217">
        <f t="shared" si="3"/>
        <v>397742</v>
      </c>
      <c r="AB23" s="11"/>
    </row>
    <row r="24" spans="1:28" ht="12.75" customHeight="1">
      <c r="A24" s="113">
        <v>219075</v>
      </c>
      <c r="D24" s="97">
        <v>213121</v>
      </c>
      <c r="E24" s="78">
        <v>212121</v>
      </c>
      <c r="F24" s="74">
        <v>211121</v>
      </c>
      <c r="H24" s="58">
        <v>209121</v>
      </c>
      <c r="I24" s="51">
        <v>208121</v>
      </c>
      <c r="J24" s="39">
        <v>207121</v>
      </c>
      <c r="K24" s="5"/>
      <c r="L24" s="18" t="s">
        <v>81</v>
      </c>
      <c r="M24" s="11">
        <f t="shared" si="0"/>
        <v>675000</v>
      </c>
      <c r="N24" s="12" t="s">
        <v>5</v>
      </c>
      <c r="O24" s="11">
        <f>M24/4</f>
        <v>168750</v>
      </c>
      <c r="P24" s="12" t="s">
        <v>6</v>
      </c>
      <c r="Q24" s="11">
        <v>675000</v>
      </c>
      <c r="R24" s="6"/>
      <c r="S24" s="6"/>
      <c r="T24" s="230"/>
      <c r="U24" s="143"/>
      <c r="V24" s="250">
        <f t="shared" si="1"/>
        <v>675000</v>
      </c>
      <c r="X24" s="179">
        <v>674998</v>
      </c>
      <c r="AA24" s="217">
        <f t="shared" si="3"/>
        <v>674998</v>
      </c>
      <c r="AB24" s="11"/>
    </row>
    <row r="25" spans="1:28" ht="12.75" customHeight="1">
      <c r="A25" s="116">
        <v>219090</v>
      </c>
      <c r="B25" s="54"/>
      <c r="C25" s="109"/>
      <c r="D25" s="101"/>
      <c r="E25" s="81"/>
      <c r="F25" s="71"/>
      <c r="G25" s="68"/>
      <c r="H25" s="61"/>
      <c r="I25" s="54"/>
      <c r="J25" s="41"/>
      <c r="K25" s="10"/>
      <c r="L25" s="10" t="s">
        <v>93</v>
      </c>
      <c r="M25" s="11">
        <f t="shared" si="0"/>
        <v>627941</v>
      </c>
      <c r="N25" s="12" t="s">
        <v>5</v>
      </c>
      <c r="O25" s="11">
        <f aca="true" t="shared" si="4" ref="O25:O34">M25/4</f>
        <v>156985</v>
      </c>
      <c r="P25" s="12" t="s">
        <v>6</v>
      </c>
      <c r="Q25" s="11">
        <v>627941</v>
      </c>
      <c r="R25" s="6"/>
      <c r="S25" s="6"/>
      <c r="T25" s="230"/>
      <c r="U25" s="143"/>
      <c r="V25" s="250">
        <f t="shared" si="1"/>
        <v>627941</v>
      </c>
      <c r="AA25" s="217">
        <f t="shared" si="3"/>
        <v>0</v>
      </c>
      <c r="AB25" s="11"/>
    </row>
    <row r="26" spans="1:28" ht="12.75" customHeight="1">
      <c r="A26" s="116">
        <v>219071</v>
      </c>
      <c r="B26" s="54"/>
      <c r="C26" s="109"/>
      <c r="D26" s="101">
        <v>212126</v>
      </c>
      <c r="E26" s="81">
        <v>212126</v>
      </c>
      <c r="F26" s="71">
        <v>211126</v>
      </c>
      <c r="G26" s="68">
        <v>210126</v>
      </c>
      <c r="H26" s="61">
        <v>209126</v>
      </c>
      <c r="I26" s="54">
        <v>208126</v>
      </c>
      <c r="J26" s="41">
        <v>207126</v>
      </c>
      <c r="K26" s="22"/>
      <c r="L26" s="10" t="s">
        <v>43</v>
      </c>
      <c r="M26" s="11">
        <f t="shared" si="0"/>
        <v>321329</v>
      </c>
      <c r="N26" s="12" t="s">
        <v>5</v>
      </c>
      <c r="O26" s="11">
        <f t="shared" si="4"/>
        <v>80332</v>
      </c>
      <c r="P26" s="12" t="s">
        <v>6</v>
      </c>
      <c r="Q26" s="11">
        <v>321329</v>
      </c>
      <c r="R26" s="6"/>
      <c r="S26" s="6"/>
      <c r="T26" s="230"/>
      <c r="U26" s="143"/>
      <c r="V26" s="250">
        <f t="shared" si="1"/>
        <v>321329</v>
      </c>
      <c r="X26" s="179">
        <v>321329</v>
      </c>
      <c r="AA26" s="217">
        <f t="shared" si="3"/>
        <v>321329</v>
      </c>
      <c r="AB26" s="11"/>
    </row>
    <row r="27" spans="1:28" ht="12.75" customHeight="1">
      <c r="A27" s="116">
        <v>219076</v>
      </c>
      <c r="B27" s="54"/>
      <c r="C27" s="109"/>
      <c r="D27" s="101">
        <v>213122</v>
      </c>
      <c r="E27" s="81">
        <v>212122</v>
      </c>
      <c r="F27" s="71">
        <v>211122</v>
      </c>
      <c r="G27" s="68">
        <v>210122</v>
      </c>
      <c r="H27" s="61">
        <v>209122</v>
      </c>
      <c r="I27" s="54">
        <v>208122</v>
      </c>
      <c r="J27" s="41">
        <v>207122</v>
      </c>
      <c r="K27" s="22"/>
      <c r="L27" s="10" t="s">
        <v>19</v>
      </c>
      <c r="M27" s="11">
        <f t="shared" si="0"/>
        <v>255960</v>
      </c>
      <c r="N27" s="12" t="s">
        <v>5</v>
      </c>
      <c r="O27" s="11">
        <f t="shared" si="4"/>
        <v>63990</v>
      </c>
      <c r="P27" s="12" t="s">
        <v>6</v>
      </c>
      <c r="Q27" s="11">
        <v>255960</v>
      </c>
      <c r="R27" s="6"/>
      <c r="S27" s="6"/>
      <c r="T27" s="230"/>
      <c r="U27" s="143"/>
      <c r="V27" s="250">
        <f t="shared" si="1"/>
        <v>255960</v>
      </c>
      <c r="X27" s="179">
        <v>255960</v>
      </c>
      <c r="AA27" s="217">
        <f t="shared" si="3"/>
        <v>255960</v>
      </c>
      <c r="AB27" s="11"/>
    </row>
    <row r="28" spans="1:28" ht="12.75" customHeight="1">
      <c r="A28" s="116">
        <v>219087</v>
      </c>
      <c r="B28" s="54"/>
      <c r="C28" s="109"/>
      <c r="D28" s="101"/>
      <c r="E28" s="81"/>
      <c r="F28" s="71"/>
      <c r="G28" s="68"/>
      <c r="H28" s="61"/>
      <c r="I28" s="54"/>
      <c r="J28" s="41"/>
      <c r="K28" s="10"/>
      <c r="L28" s="10" t="s">
        <v>90</v>
      </c>
      <c r="M28" s="11">
        <f t="shared" si="0"/>
        <v>673847</v>
      </c>
      <c r="N28" s="12" t="s">
        <v>5</v>
      </c>
      <c r="O28" s="11">
        <f t="shared" si="4"/>
        <v>168462</v>
      </c>
      <c r="P28" s="12" t="s">
        <v>6</v>
      </c>
      <c r="Q28" s="11">
        <v>673847</v>
      </c>
      <c r="R28" s="6"/>
      <c r="S28" s="6"/>
      <c r="T28" s="230"/>
      <c r="U28" s="143"/>
      <c r="V28" s="250">
        <f t="shared" si="1"/>
        <v>673847</v>
      </c>
      <c r="X28" s="179">
        <v>673840</v>
      </c>
      <c r="AA28" s="217">
        <f t="shared" si="3"/>
        <v>673840</v>
      </c>
      <c r="AB28" s="11"/>
    </row>
    <row r="29" spans="1:28" ht="12.75" customHeight="1">
      <c r="A29" s="116">
        <v>219072</v>
      </c>
      <c r="B29" s="54"/>
      <c r="C29" s="109"/>
      <c r="D29" s="101">
        <v>213129</v>
      </c>
      <c r="E29" s="81">
        <v>212129</v>
      </c>
      <c r="F29" s="71">
        <v>211129</v>
      </c>
      <c r="G29" s="68">
        <v>210129</v>
      </c>
      <c r="H29" s="61">
        <v>209129</v>
      </c>
      <c r="I29" s="54">
        <v>208129</v>
      </c>
      <c r="J29" s="41">
        <v>207129</v>
      </c>
      <c r="K29" s="22"/>
      <c r="L29" s="10" t="s">
        <v>44</v>
      </c>
      <c r="M29" s="11">
        <f t="shared" si="0"/>
        <v>546339</v>
      </c>
      <c r="N29" s="12" t="s">
        <v>5</v>
      </c>
      <c r="O29" s="11">
        <f t="shared" si="4"/>
        <v>136585</v>
      </c>
      <c r="P29" s="12" t="s">
        <v>6</v>
      </c>
      <c r="Q29" s="11">
        <v>546339</v>
      </c>
      <c r="R29" s="6"/>
      <c r="S29" s="6"/>
      <c r="T29" s="230"/>
      <c r="U29" s="143"/>
      <c r="V29" s="250">
        <f t="shared" si="1"/>
        <v>546339</v>
      </c>
      <c r="X29" s="179">
        <v>546339</v>
      </c>
      <c r="AA29" s="217">
        <f t="shared" si="3"/>
        <v>546339</v>
      </c>
      <c r="AB29" s="11"/>
    </row>
    <row r="30" spans="1:28" ht="12.75" customHeight="1">
      <c r="A30" s="116">
        <v>219070</v>
      </c>
      <c r="B30" s="54"/>
      <c r="C30" s="109"/>
      <c r="D30" s="101">
        <v>213125</v>
      </c>
      <c r="E30" s="81">
        <v>212125</v>
      </c>
      <c r="F30" s="71">
        <v>211125</v>
      </c>
      <c r="G30" s="68">
        <v>210125</v>
      </c>
      <c r="H30" s="61">
        <v>209125</v>
      </c>
      <c r="I30" s="54">
        <v>208125</v>
      </c>
      <c r="J30" s="41">
        <v>207125</v>
      </c>
      <c r="K30" s="22"/>
      <c r="L30" s="10" t="s">
        <v>21</v>
      </c>
      <c r="M30" s="11">
        <f t="shared" si="0"/>
        <v>424278</v>
      </c>
      <c r="N30" s="12" t="s">
        <v>5</v>
      </c>
      <c r="O30" s="11">
        <f t="shared" si="4"/>
        <v>106070</v>
      </c>
      <c r="P30" s="12" t="s">
        <v>6</v>
      </c>
      <c r="Q30" s="11">
        <v>424278</v>
      </c>
      <c r="R30" s="6"/>
      <c r="S30" s="6"/>
      <c r="T30" s="230"/>
      <c r="U30" s="143"/>
      <c r="V30" s="250">
        <f t="shared" si="1"/>
        <v>424278</v>
      </c>
      <c r="X30" s="179">
        <v>424278</v>
      </c>
      <c r="AA30" s="217">
        <f t="shared" si="3"/>
        <v>424278</v>
      </c>
      <c r="AB30" s="11"/>
    </row>
    <row r="31" spans="1:28" ht="12.75" customHeight="1">
      <c r="A31" s="116">
        <v>219086</v>
      </c>
      <c r="B31" s="54"/>
      <c r="C31" s="109"/>
      <c r="D31" s="101"/>
      <c r="E31" s="81"/>
      <c r="F31" s="71"/>
      <c r="G31" s="68"/>
      <c r="H31" s="61"/>
      <c r="I31" s="54"/>
      <c r="J31" s="41"/>
      <c r="K31" s="10"/>
      <c r="L31" s="10" t="s">
        <v>99</v>
      </c>
      <c r="M31" s="11">
        <f t="shared" si="0"/>
        <v>276935</v>
      </c>
      <c r="N31" s="12" t="s">
        <v>5</v>
      </c>
      <c r="O31" s="11">
        <f t="shared" si="4"/>
        <v>69234</v>
      </c>
      <c r="P31" s="12" t="s">
        <v>6</v>
      </c>
      <c r="Q31" s="11">
        <v>276935</v>
      </c>
      <c r="R31" s="6"/>
      <c r="S31" s="6"/>
      <c r="T31" s="230"/>
      <c r="U31" s="143"/>
      <c r="V31" s="250">
        <f t="shared" si="1"/>
        <v>276935</v>
      </c>
      <c r="X31" s="179">
        <v>92312</v>
      </c>
      <c r="Y31" s="180">
        <v>92312</v>
      </c>
      <c r="Z31" s="181">
        <v>92312</v>
      </c>
      <c r="AA31" s="217">
        <f t="shared" si="3"/>
        <v>276936</v>
      </c>
      <c r="AB31" s="11"/>
    </row>
    <row r="32" spans="1:28" ht="12.75" customHeight="1">
      <c r="A32" s="116">
        <v>219080</v>
      </c>
      <c r="B32" s="54"/>
      <c r="C32" s="109"/>
      <c r="D32" s="101"/>
      <c r="E32" s="81"/>
      <c r="F32" s="71"/>
      <c r="G32" s="68"/>
      <c r="H32" s="61"/>
      <c r="I32" s="54"/>
      <c r="J32" s="41"/>
      <c r="K32" s="10"/>
      <c r="L32" s="10" t="s">
        <v>94</v>
      </c>
      <c r="M32" s="11">
        <f t="shared" si="0"/>
        <v>441260</v>
      </c>
      <c r="N32" s="12" t="s">
        <v>5</v>
      </c>
      <c r="O32" s="11">
        <f t="shared" si="4"/>
        <v>110315</v>
      </c>
      <c r="P32" s="12" t="s">
        <v>6</v>
      </c>
      <c r="Q32" s="11">
        <v>441260</v>
      </c>
      <c r="R32" s="6"/>
      <c r="S32" s="6"/>
      <c r="T32" s="230"/>
      <c r="U32" s="143"/>
      <c r="V32" s="250">
        <f t="shared" si="1"/>
        <v>441260</v>
      </c>
      <c r="X32" s="179">
        <v>441260</v>
      </c>
      <c r="AA32" s="217">
        <f t="shared" si="3"/>
        <v>441260</v>
      </c>
      <c r="AB32" s="11"/>
    </row>
    <row r="33" spans="1:28" ht="12.75" customHeight="1">
      <c r="A33" s="116">
        <v>219089</v>
      </c>
      <c r="B33" s="54"/>
      <c r="C33" s="109"/>
      <c r="D33" s="101"/>
      <c r="E33" s="81"/>
      <c r="F33" s="71"/>
      <c r="G33" s="68"/>
      <c r="H33" s="61"/>
      <c r="I33" s="54"/>
      <c r="J33" s="41"/>
      <c r="K33" s="10"/>
      <c r="L33" s="10" t="s">
        <v>92</v>
      </c>
      <c r="M33" s="11">
        <f t="shared" si="0"/>
        <v>241079</v>
      </c>
      <c r="N33" s="12" t="s">
        <v>5</v>
      </c>
      <c r="O33" s="11">
        <f t="shared" si="4"/>
        <v>60270</v>
      </c>
      <c r="P33" s="12" t="s">
        <v>6</v>
      </c>
      <c r="Q33" s="11">
        <v>241079</v>
      </c>
      <c r="R33" s="6"/>
      <c r="S33" s="6"/>
      <c r="T33" s="230"/>
      <c r="U33" s="143"/>
      <c r="V33" s="250">
        <f t="shared" si="1"/>
        <v>241079</v>
      </c>
      <c r="X33" s="179">
        <v>241079</v>
      </c>
      <c r="AA33" s="217">
        <f t="shared" si="3"/>
        <v>241079</v>
      </c>
      <c r="AB33" s="11"/>
    </row>
    <row r="34" spans="1:28" ht="12.75" customHeight="1">
      <c r="A34" s="116">
        <v>219083</v>
      </c>
      <c r="B34" s="54"/>
      <c r="C34" s="109"/>
      <c r="D34" s="101"/>
      <c r="E34" s="81"/>
      <c r="F34" s="71"/>
      <c r="G34" s="68"/>
      <c r="H34" s="61"/>
      <c r="I34" s="54"/>
      <c r="J34" s="41"/>
      <c r="K34" s="10"/>
      <c r="L34" s="10" t="s">
        <v>88</v>
      </c>
      <c r="M34" s="11">
        <f t="shared" si="0"/>
        <v>156008</v>
      </c>
      <c r="N34" s="12" t="s">
        <v>5</v>
      </c>
      <c r="O34" s="11">
        <f t="shared" si="4"/>
        <v>39002</v>
      </c>
      <c r="P34" s="12" t="s">
        <v>6</v>
      </c>
      <c r="Q34" s="11">
        <v>156008</v>
      </c>
      <c r="R34" s="6"/>
      <c r="S34" s="6"/>
      <c r="T34" s="230"/>
      <c r="U34" s="143"/>
      <c r="V34" s="250">
        <f t="shared" si="1"/>
        <v>156008</v>
      </c>
      <c r="W34" s="178">
        <v>39502</v>
      </c>
      <c r="X34" s="179">
        <v>79004</v>
      </c>
      <c r="Y34" s="180">
        <v>12641</v>
      </c>
      <c r="Z34" s="181">
        <v>24861</v>
      </c>
      <c r="AA34" s="217">
        <f t="shared" si="3"/>
        <v>156008</v>
      </c>
      <c r="AB34" s="11"/>
    </row>
    <row r="35" spans="1:28" ht="12.75" customHeight="1">
      <c r="A35" s="18"/>
      <c r="B35" s="18"/>
      <c r="C35" s="18"/>
      <c r="D35" s="18"/>
      <c r="E35" s="18"/>
      <c r="F35" s="18"/>
      <c r="G35" s="18"/>
      <c r="H35" s="18"/>
      <c r="I35" s="18"/>
      <c r="J35" s="18"/>
      <c r="M35" s="18"/>
      <c r="N35" s="18"/>
      <c r="P35" s="18"/>
      <c r="Q35" s="18"/>
      <c r="R35" s="6"/>
      <c r="S35" s="6"/>
      <c r="T35" s="230"/>
      <c r="U35" s="143"/>
      <c r="V35" s="250"/>
      <c r="AB35" s="18"/>
    </row>
    <row r="36" spans="1:28" ht="12.75" customHeight="1">
      <c r="A36" s="115"/>
      <c r="B36" s="53"/>
      <c r="C36" s="107"/>
      <c r="D36" s="99"/>
      <c r="E36" s="80"/>
      <c r="F36" s="72"/>
      <c r="G36" s="67"/>
      <c r="H36" s="60"/>
      <c r="I36" s="53"/>
      <c r="J36" s="40"/>
      <c r="K36" s="22"/>
      <c r="L36" s="16"/>
      <c r="M36" s="11"/>
      <c r="N36" s="26"/>
      <c r="O36" s="11"/>
      <c r="P36" s="12"/>
      <c r="Q36" s="11"/>
      <c r="R36" s="6"/>
      <c r="S36" s="6"/>
      <c r="T36" s="230"/>
      <c r="U36" s="143"/>
      <c r="V36" s="250"/>
      <c r="AB36" s="11"/>
    </row>
    <row r="37" spans="1:28" ht="12.75" customHeight="1">
      <c r="A37" s="76"/>
      <c r="B37" s="55"/>
      <c r="C37" s="110"/>
      <c r="D37" s="102"/>
      <c r="E37" s="82"/>
      <c r="F37" s="76"/>
      <c r="G37" s="69"/>
      <c r="H37" s="62"/>
      <c r="I37" s="55"/>
      <c r="J37" s="42"/>
      <c r="K37" s="15" t="s">
        <v>9</v>
      </c>
      <c r="L37" s="13"/>
      <c r="M37" s="36"/>
      <c r="N37" s="14"/>
      <c r="O37" s="37"/>
      <c r="P37" s="14"/>
      <c r="T37" s="235"/>
      <c r="U37" s="236"/>
      <c r="V37" s="249"/>
      <c r="AB37" s="36"/>
    </row>
    <row r="38" spans="1:28" ht="10.5" customHeight="1">
      <c r="A38" s="71"/>
      <c r="B38" s="54"/>
      <c r="C38" s="109"/>
      <c r="D38" s="101"/>
      <c r="E38" s="81"/>
      <c r="F38" s="71"/>
      <c r="G38" s="68"/>
      <c r="H38" s="61"/>
      <c r="I38" s="54"/>
      <c r="J38" s="41"/>
      <c r="L38" s="10"/>
      <c r="M38" s="25"/>
      <c r="N38" s="12"/>
      <c r="O38" s="10"/>
      <c r="P38" s="12"/>
      <c r="T38" s="235"/>
      <c r="U38" s="236"/>
      <c r="V38" s="249"/>
      <c r="AB38" s="25"/>
    </row>
    <row r="39" spans="1:28" ht="12.75" customHeight="1">
      <c r="A39" s="166" t="s">
        <v>95</v>
      </c>
      <c r="B39" s="54"/>
      <c r="C39" s="109"/>
      <c r="D39" s="101"/>
      <c r="E39" s="81"/>
      <c r="F39" s="71"/>
      <c r="G39" s="68"/>
      <c r="H39" s="61"/>
      <c r="I39" s="54"/>
      <c r="J39" s="41"/>
      <c r="K39" s="9" t="s">
        <v>10</v>
      </c>
      <c r="L39" s="10"/>
      <c r="M39" s="33"/>
      <c r="N39" s="33"/>
      <c r="O39" s="33"/>
      <c r="P39" s="33"/>
      <c r="Q39" s="6"/>
      <c r="R39" s="18"/>
      <c r="S39" s="6"/>
      <c r="T39" s="230"/>
      <c r="U39" s="143"/>
      <c r="V39" s="250"/>
      <c r="AB39" s="33"/>
    </row>
    <row r="40" spans="1:28" ht="12.75">
      <c r="A40" s="71"/>
      <c r="B40" s="54"/>
      <c r="C40" s="109"/>
      <c r="D40" s="101"/>
      <c r="E40" s="81"/>
      <c r="F40" s="71"/>
      <c r="G40" s="68"/>
      <c r="H40" s="61"/>
      <c r="I40" s="54"/>
      <c r="J40" s="41"/>
      <c r="K40" s="10"/>
      <c r="L40" s="10"/>
      <c r="M40" s="25"/>
      <c r="N40" s="12"/>
      <c r="O40" s="10"/>
      <c r="P40" s="12"/>
      <c r="Q40" s="6"/>
      <c r="R40" s="1"/>
      <c r="S40" s="6"/>
      <c r="T40" s="230"/>
      <c r="U40" s="143"/>
      <c r="V40" s="250"/>
      <c r="AB40" s="25"/>
    </row>
    <row r="41" spans="1:29" ht="12.75" customHeight="1">
      <c r="A41" s="116">
        <v>219000</v>
      </c>
      <c r="B41" s="54">
        <v>216000</v>
      </c>
      <c r="C41" s="109"/>
      <c r="D41" s="101"/>
      <c r="E41" s="81"/>
      <c r="F41" s="71"/>
      <c r="G41" s="68"/>
      <c r="H41" s="61"/>
      <c r="I41" s="54"/>
      <c r="J41" s="41"/>
      <c r="K41" s="10"/>
      <c r="L41" s="10" t="s">
        <v>20</v>
      </c>
      <c r="M41" s="11">
        <f>+Q41+S41</f>
        <v>14102903</v>
      </c>
      <c r="N41" s="12" t="s">
        <v>5</v>
      </c>
      <c r="O41" s="11">
        <f>M41/4</f>
        <v>3525726</v>
      </c>
      <c r="P41" s="12" t="s">
        <v>6</v>
      </c>
      <c r="Q41" s="11">
        <v>14102903</v>
      </c>
      <c r="R41" s="6"/>
      <c r="S41" s="6"/>
      <c r="T41" s="230"/>
      <c r="U41" s="143"/>
      <c r="V41" s="250">
        <f>(M41)+(T41)</f>
        <v>14102903</v>
      </c>
      <c r="Y41" s="180">
        <v>11975948</v>
      </c>
      <c r="Z41" s="181">
        <v>2126955</v>
      </c>
      <c r="AA41" s="217">
        <f>SUM(W41:Z41)</f>
        <v>14102903</v>
      </c>
      <c r="AB41" s="11">
        <v>18803870</v>
      </c>
      <c r="AC41" s="11">
        <v>8100000</v>
      </c>
    </row>
    <row r="42" spans="1:29" ht="10.5" customHeight="1">
      <c r="A42" s="76"/>
      <c r="B42" s="55"/>
      <c r="C42" s="110"/>
      <c r="D42" s="102"/>
      <c r="E42" s="82"/>
      <c r="F42" s="76"/>
      <c r="G42" s="69"/>
      <c r="H42" s="62"/>
      <c r="I42" s="55"/>
      <c r="J42" s="42"/>
      <c r="K42" s="10"/>
      <c r="L42" s="13"/>
      <c r="M42" s="36"/>
      <c r="N42" s="14"/>
      <c r="O42" s="37"/>
      <c r="P42" s="14"/>
      <c r="Q42" s="38"/>
      <c r="R42" s="38"/>
      <c r="S42" s="6"/>
      <c r="T42" s="230"/>
      <c r="U42" s="143"/>
      <c r="V42" s="250"/>
      <c r="AB42" s="11"/>
      <c r="AC42" s="11"/>
    </row>
    <row r="43" spans="1:29" s="10" customFormat="1" ht="12.75" customHeight="1">
      <c r="A43" s="71"/>
      <c r="B43" s="54"/>
      <c r="C43" s="109"/>
      <c r="D43" s="101"/>
      <c r="E43" s="81"/>
      <c r="F43" s="71"/>
      <c r="G43" s="68"/>
      <c r="H43" s="61"/>
      <c r="I43" s="54"/>
      <c r="J43" s="41"/>
      <c r="K43" s="9"/>
      <c r="M43" s="11"/>
      <c r="N43" s="12"/>
      <c r="O43" s="11"/>
      <c r="P43" s="12"/>
      <c r="Q43" s="11"/>
      <c r="R43" s="11"/>
      <c r="S43" s="11"/>
      <c r="T43" s="230"/>
      <c r="U43" s="143"/>
      <c r="V43" s="250"/>
      <c r="W43" s="208"/>
      <c r="X43" s="209"/>
      <c r="Y43" s="210"/>
      <c r="Z43" s="211"/>
      <c r="AA43" s="214"/>
      <c r="AB43" s="11"/>
      <c r="AC43" s="11"/>
    </row>
    <row r="44" spans="1:29" ht="12.75" customHeight="1">
      <c r="A44" s="71"/>
      <c r="B44" s="54"/>
      <c r="C44" s="109"/>
      <c r="D44" s="101"/>
      <c r="E44" s="81"/>
      <c r="F44" s="71"/>
      <c r="G44" s="68"/>
      <c r="H44" s="61"/>
      <c r="I44" s="54"/>
      <c r="J44" s="41"/>
      <c r="K44" s="15" t="s">
        <v>11</v>
      </c>
      <c r="L44" s="10"/>
      <c r="M44" s="25"/>
      <c r="N44" s="12"/>
      <c r="O44" s="10"/>
      <c r="P44" s="12"/>
      <c r="Q44" s="1"/>
      <c r="R44" s="1"/>
      <c r="S44" s="1"/>
      <c r="T44" s="239"/>
      <c r="U44" s="240"/>
      <c r="V44" s="252"/>
      <c r="AB44" s="11">
        <f>(AB41)*0.75</f>
        <v>14102903</v>
      </c>
      <c r="AC44" s="11">
        <f>(AC41)*0.75</f>
        <v>6075000</v>
      </c>
    </row>
    <row r="45" spans="1:28" ht="10.5" customHeight="1">
      <c r="A45" s="71"/>
      <c r="B45" s="54"/>
      <c r="C45" s="109"/>
      <c r="D45" s="101"/>
      <c r="E45" s="81"/>
      <c r="F45" s="71"/>
      <c r="G45" s="68"/>
      <c r="H45" s="61"/>
      <c r="I45" s="54"/>
      <c r="J45" s="41"/>
      <c r="K45" s="10"/>
      <c r="L45" s="10"/>
      <c r="M45" s="25"/>
      <c r="N45" s="12"/>
      <c r="O45" s="10"/>
      <c r="P45" s="12"/>
      <c r="T45" s="235"/>
      <c r="U45" s="236"/>
      <c r="V45" s="249"/>
      <c r="AB45" s="25"/>
    </row>
    <row r="46" spans="1:28" ht="12.75" customHeight="1">
      <c r="A46" s="166" t="s">
        <v>96</v>
      </c>
      <c r="B46" s="54"/>
      <c r="C46" s="109"/>
      <c r="D46" s="101"/>
      <c r="E46" s="81"/>
      <c r="F46" s="71"/>
      <c r="G46" s="68"/>
      <c r="H46" s="61"/>
      <c r="I46" s="54"/>
      <c r="J46" s="41"/>
      <c r="K46" s="9" t="s">
        <v>48</v>
      </c>
      <c r="L46" s="10"/>
      <c r="M46" s="33"/>
      <c r="N46" s="33"/>
      <c r="O46" s="33"/>
      <c r="P46" s="33"/>
      <c r="Q46" s="6"/>
      <c r="R46" s="6"/>
      <c r="S46" s="6"/>
      <c r="T46" s="230"/>
      <c r="U46" s="143"/>
      <c r="V46" s="250"/>
      <c r="AB46" s="33"/>
    </row>
    <row r="47" spans="1:28" ht="8.25" customHeight="1">
      <c r="A47" s="71"/>
      <c r="B47" s="54"/>
      <c r="C47" s="109"/>
      <c r="D47" s="101"/>
      <c r="E47" s="81"/>
      <c r="F47" s="71"/>
      <c r="G47" s="68"/>
      <c r="H47" s="61"/>
      <c r="I47" s="54"/>
      <c r="J47" s="41"/>
      <c r="K47" s="10"/>
      <c r="L47" s="10"/>
      <c r="M47" s="25"/>
      <c r="N47" s="12"/>
      <c r="O47" s="10"/>
      <c r="P47" s="12"/>
      <c r="Q47" s="1"/>
      <c r="R47" s="1"/>
      <c r="S47" s="1"/>
      <c r="T47" s="239"/>
      <c r="U47" s="240"/>
      <c r="V47" s="252"/>
      <c r="AB47" s="25"/>
    </row>
    <row r="48" spans="1:27" ht="12.75" customHeight="1">
      <c r="A48" s="116">
        <v>219003</v>
      </c>
      <c r="B48" s="54">
        <v>216002</v>
      </c>
      <c r="C48" s="109"/>
      <c r="D48" s="101"/>
      <c r="E48" s="81"/>
      <c r="F48" s="71"/>
      <c r="G48" s="68"/>
      <c r="H48" s="61"/>
      <c r="I48" s="54"/>
      <c r="J48" s="41"/>
      <c r="K48" s="10"/>
      <c r="L48" s="10" t="s">
        <v>52</v>
      </c>
      <c r="M48" s="11">
        <f>+Q48+S48</f>
        <v>6075000</v>
      </c>
      <c r="N48" s="12" t="s">
        <v>5</v>
      </c>
      <c r="O48" s="11">
        <f>M48/4</f>
        <v>1518750</v>
      </c>
      <c r="P48" s="12" t="s">
        <v>6</v>
      </c>
      <c r="Q48" s="11">
        <v>6075000</v>
      </c>
      <c r="R48" s="6"/>
      <c r="S48" s="6"/>
      <c r="T48" s="230"/>
      <c r="U48" s="143"/>
      <c r="V48" s="250">
        <f>(M48)+(T48)</f>
        <v>6075000</v>
      </c>
      <c r="W48" s="178">
        <v>6075000</v>
      </c>
      <c r="AA48" s="217">
        <f>SUM(W48:Z48)</f>
        <v>6075000</v>
      </c>
    </row>
    <row r="49" spans="1:22" ht="12.75" customHeight="1">
      <c r="A49" s="71"/>
      <c r="B49" s="54"/>
      <c r="C49" s="109"/>
      <c r="D49" s="101"/>
      <c r="E49" s="81"/>
      <c r="F49" s="71"/>
      <c r="G49" s="68"/>
      <c r="H49" s="61"/>
      <c r="I49" s="54"/>
      <c r="J49" s="41"/>
      <c r="K49" s="10"/>
      <c r="L49" s="10"/>
      <c r="M49" s="11"/>
      <c r="N49" s="12"/>
      <c r="O49" s="11"/>
      <c r="P49" s="12"/>
      <c r="Q49" s="11"/>
      <c r="R49" s="6"/>
      <c r="S49" s="6"/>
      <c r="T49" s="230"/>
      <c r="U49" s="143"/>
      <c r="V49" s="250"/>
    </row>
    <row r="50" spans="1:22" ht="12.75" customHeight="1" hidden="1">
      <c r="A50" s="221" t="s">
        <v>174</v>
      </c>
      <c r="B50" s="54"/>
      <c r="C50" s="109"/>
      <c r="D50" s="101"/>
      <c r="E50" s="81"/>
      <c r="F50" s="71"/>
      <c r="G50" s="68"/>
      <c r="H50" s="61"/>
      <c r="I50" s="54"/>
      <c r="J50" s="41"/>
      <c r="K50" s="224" t="s">
        <v>13</v>
      </c>
      <c r="L50" s="10"/>
      <c r="M50" s="11"/>
      <c r="N50" s="12"/>
      <c r="O50" s="11"/>
      <c r="P50" s="12"/>
      <c r="Q50" s="11"/>
      <c r="R50" s="6"/>
      <c r="S50" s="6"/>
      <c r="T50" s="230"/>
      <c r="U50" s="143"/>
      <c r="V50" s="250"/>
    </row>
    <row r="51" spans="1:22" ht="12.75" customHeight="1" hidden="1">
      <c r="A51" s="225"/>
      <c r="B51" s="54"/>
      <c r="C51" s="109"/>
      <c r="D51" s="101"/>
      <c r="E51" s="81"/>
      <c r="F51" s="71"/>
      <c r="G51" s="68"/>
      <c r="H51" s="61"/>
      <c r="I51" s="54"/>
      <c r="J51" s="41"/>
      <c r="K51" s="10"/>
      <c r="L51" s="10"/>
      <c r="M51" s="11"/>
      <c r="N51" s="12"/>
      <c r="O51" s="11"/>
      <c r="P51" s="12"/>
      <c r="Q51" s="11"/>
      <c r="R51" s="6"/>
      <c r="S51" s="6"/>
      <c r="T51" s="230"/>
      <c r="U51" s="143"/>
      <c r="V51" s="250"/>
    </row>
    <row r="52" spans="1:22" ht="12.75" customHeight="1" hidden="1">
      <c r="A52" s="222">
        <v>219004</v>
      </c>
      <c r="B52" s="54"/>
      <c r="C52" s="109"/>
      <c r="D52" s="101"/>
      <c r="E52" s="81"/>
      <c r="F52" s="71"/>
      <c r="G52" s="68"/>
      <c r="H52" s="61"/>
      <c r="I52" s="54"/>
      <c r="J52" s="41"/>
      <c r="K52" s="10"/>
      <c r="L52" s="223" t="s">
        <v>14</v>
      </c>
      <c r="M52" s="11">
        <f>+Q52+S52</f>
        <v>0</v>
      </c>
      <c r="N52" s="12" t="s">
        <v>5</v>
      </c>
      <c r="O52" s="11">
        <f>M52/4</f>
        <v>0</v>
      </c>
      <c r="P52" s="12" t="s">
        <v>6</v>
      </c>
      <c r="Q52" s="11">
        <v>0</v>
      </c>
      <c r="R52" s="6">
        <f>(M52)</f>
        <v>0</v>
      </c>
      <c r="S52" s="6"/>
      <c r="T52" s="230"/>
      <c r="U52" s="143"/>
      <c r="V52" s="250"/>
    </row>
    <row r="53" spans="1:28" ht="12.75" customHeight="1" hidden="1">
      <c r="A53" s="115"/>
      <c r="B53" s="53"/>
      <c r="C53" s="107"/>
      <c r="D53" s="99"/>
      <c r="E53" s="80"/>
      <c r="F53" s="72"/>
      <c r="G53" s="67"/>
      <c r="H53" s="60"/>
      <c r="I53" s="53"/>
      <c r="J53" s="40"/>
      <c r="K53" s="10"/>
      <c r="L53" s="16"/>
      <c r="M53" s="11"/>
      <c r="N53" s="8"/>
      <c r="O53" s="11"/>
      <c r="P53" s="8"/>
      <c r="Q53" s="6"/>
      <c r="R53" s="6"/>
      <c r="S53" s="6"/>
      <c r="T53" s="230"/>
      <c r="U53" s="143"/>
      <c r="V53" s="250"/>
      <c r="AB53" s="11"/>
    </row>
    <row r="54" spans="1:28" s="23" customFormat="1" ht="12" customHeight="1">
      <c r="A54" s="116"/>
      <c r="B54" s="54"/>
      <c r="C54" s="109"/>
      <c r="D54" s="101"/>
      <c r="E54" s="81"/>
      <c r="F54" s="71"/>
      <c r="G54" s="68"/>
      <c r="H54" s="61"/>
      <c r="I54" s="54"/>
      <c r="J54" s="41"/>
      <c r="K54" s="22"/>
      <c r="L54" s="84"/>
      <c r="M54" s="11"/>
      <c r="N54" s="12"/>
      <c r="O54" s="11"/>
      <c r="P54" s="12"/>
      <c r="Q54" s="6"/>
      <c r="R54" s="6"/>
      <c r="S54" s="6"/>
      <c r="T54" s="230"/>
      <c r="U54" s="143"/>
      <c r="V54" s="250"/>
      <c r="W54" s="182"/>
      <c r="X54" s="183"/>
      <c r="Y54" s="184"/>
      <c r="Z54" s="185"/>
      <c r="AA54" s="215"/>
      <c r="AB54" s="11"/>
    </row>
    <row r="55" spans="1:28" s="23" customFormat="1" ht="12.75" customHeight="1">
      <c r="A55" s="116"/>
      <c r="B55" s="54"/>
      <c r="C55" s="109"/>
      <c r="D55" s="101"/>
      <c r="E55" s="81"/>
      <c r="F55" s="71"/>
      <c r="G55" s="68"/>
      <c r="H55" s="61"/>
      <c r="I55" s="54"/>
      <c r="J55" s="41"/>
      <c r="K55" s="21" t="s">
        <v>53</v>
      </c>
      <c r="L55" s="120"/>
      <c r="M55" s="11"/>
      <c r="N55" s="12"/>
      <c r="O55" s="11"/>
      <c r="P55" s="12"/>
      <c r="Q55" s="4" t="s">
        <v>37</v>
      </c>
      <c r="R55" s="4" t="s">
        <v>36</v>
      </c>
      <c r="S55" s="32"/>
      <c r="T55" s="241"/>
      <c r="U55" s="242"/>
      <c r="V55" s="253"/>
      <c r="W55" s="182"/>
      <c r="X55" s="183"/>
      <c r="Y55" s="184"/>
      <c r="Z55" s="185"/>
      <c r="AA55" s="215"/>
      <c r="AB55" s="11"/>
    </row>
    <row r="56" spans="1:28" s="23" customFormat="1" ht="12.75" customHeight="1">
      <c r="A56" s="115"/>
      <c r="B56" s="53"/>
      <c r="C56" s="107"/>
      <c r="D56" s="99"/>
      <c r="E56" s="80"/>
      <c r="F56" s="72"/>
      <c r="G56" s="67"/>
      <c r="H56" s="60"/>
      <c r="I56" s="53"/>
      <c r="J56" s="40"/>
      <c r="K56" s="10"/>
      <c r="L56" s="16"/>
      <c r="M56" s="11"/>
      <c r="N56" s="12"/>
      <c r="O56" s="11"/>
      <c r="P56" s="12"/>
      <c r="Q56" s="4" t="s">
        <v>3</v>
      </c>
      <c r="R56" s="4" t="s">
        <v>3</v>
      </c>
      <c r="S56" s="4" t="s">
        <v>4</v>
      </c>
      <c r="T56" s="233"/>
      <c r="U56" s="234"/>
      <c r="V56" s="248"/>
      <c r="W56" s="182"/>
      <c r="X56" s="183"/>
      <c r="Y56" s="184"/>
      <c r="Z56" s="185"/>
      <c r="AA56" s="215"/>
      <c r="AB56" s="11"/>
    </row>
    <row r="57" spans="1:28" s="23" customFormat="1" ht="12.75" customHeight="1">
      <c r="A57" s="166" t="s">
        <v>107</v>
      </c>
      <c r="B57" s="53"/>
      <c r="C57" s="107"/>
      <c r="D57" s="99"/>
      <c r="E57" s="80"/>
      <c r="F57" s="72"/>
      <c r="G57" s="67"/>
      <c r="H57" s="60"/>
      <c r="I57" s="53"/>
      <c r="J57" s="40"/>
      <c r="K57" s="22" t="s">
        <v>108</v>
      </c>
      <c r="L57" s="16"/>
      <c r="M57" s="11">
        <f>+Q57+S57</f>
        <v>0</v>
      </c>
      <c r="N57" s="12" t="s">
        <v>5</v>
      </c>
      <c r="O57" s="11">
        <f>M57/4</f>
        <v>0</v>
      </c>
      <c r="P57" s="12" t="s">
        <v>6</v>
      </c>
      <c r="Q57" s="11">
        <v>0</v>
      </c>
      <c r="R57" s="6"/>
      <c r="S57" s="6"/>
      <c r="T57" s="230"/>
      <c r="U57" s="143"/>
      <c r="V57" s="250">
        <f aca="true" t="shared" si="5" ref="V57:V69">(M57)+(T57)</f>
        <v>0</v>
      </c>
      <c r="W57" s="182"/>
      <c r="X57" s="183"/>
      <c r="Y57" s="184"/>
      <c r="Z57" s="185"/>
      <c r="AA57" s="215"/>
      <c r="AB57" s="11"/>
    </row>
    <row r="58" spans="1:28" ht="12.75" customHeight="1">
      <c r="A58" s="116">
        <v>219381</v>
      </c>
      <c r="B58" s="54"/>
      <c r="C58" s="109"/>
      <c r="D58" s="101"/>
      <c r="E58" s="81"/>
      <c r="F58" s="71"/>
      <c r="G58" s="68"/>
      <c r="H58" s="61"/>
      <c r="I58" s="54"/>
      <c r="J58" s="41"/>
      <c r="K58" s="10"/>
      <c r="L58" s="10" t="s">
        <v>103</v>
      </c>
      <c r="M58" s="11">
        <f aca="true" t="shared" si="6" ref="M58:M69">+Q58+S58</f>
        <v>837200</v>
      </c>
      <c r="N58" s="12" t="s">
        <v>5</v>
      </c>
      <c r="O58" s="11">
        <f aca="true" t="shared" si="7" ref="O58:O69">M58/4</f>
        <v>209300</v>
      </c>
      <c r="P58" s="12" t="s">
        <v>6</v>
      </c>
      <c r="Q58" s="11">
        <v>837200</v>
      </c>
      <c r="R58" s="6"/>
      <c r="S58" s="6"/>
      <c r="T58" s="230"/>
      <c r="U58" s="143"/>
      <c r="V58" s="250">
        <f t="shared" si="5"/>
        <v>837200</v>
      </c>
      <c r="X58" s="179">
        <v>837200</v>
      </c>
      <c r="AA58" s="217">
        <f aca="true" t="shared" si="8" ref="AA58:AA69">SUM(W58:Z58)</f>
        <v>837200</v>
      </c>
      <c r="AB58" s="11"/>
    </row>
    <row r="59" spans="1:28" ht="12.75" customHeight="1">
      <c r="A59" s="116">
        <v>219380</v>
      </c>
      <c r="B59" s="54">
        <v>216380</v>
      </c>
      <c r="C59" s="109"/>
      <c r="D59" s="101"/>
      <c r="E59" s="81"/>
      <c r="F59" s="71"/>
      <c r="G59" s="68"/>
      <c r="H59" s="61"/>
      <c r="I59" s="54"/>
      <c r="J59" s="41"/>
      <c r="K59" s="10"/>
      <c r="L59" s="10" t="s">
        <v>54</v>
      </c>
      <c r="M59" s="11">
        <f t="shared" si="6"/>
        <v>465596</v>
      </c>
      <c r="N59" s="12" t="s">
        <v>5</v>
      </c>
      <c r="O59" s="11">
        <f t="shared" si="7"/>
        <v>116399</v>
      </c>
      <c r="P59" s="12" t="s">
        <v>6</v>
      </c>
      <c r="Q59" s="11">
        <v>465596</v>
      </c>
      <c r="R59" s="6"/>
      <c r="S59" s="6"/>
      <c r="T59" s="230"/>
      <c r="U59" s="143"/>
      <c r="V59" s="250">
        <f t="shared" si="5"/>
        <v>465596</v>
      </c>
      <c r="Y59" s="180">
        <v>428348</v>
      </c>
      <c r="Z59" s="181">
        <v>37248</v>
      </c>
      <c r="AA59" s="217">
        <f t="shared" si="8"/>
        <v>465596</v>
      </c>
      <c r="AB59" s="11"/>
    </row>
    <row r="60" spans="1:28" ht="12.75" customHeight="1">
      <c r="A60" s="116">
        <v>219391</v>
      </c>
      <c r="B60" s="54"/>
      <c r="C60" s="109"/>
      <c r="D60" s="101"/>
      <c r="E60" s="81"/>
      <c r="F60" s="71"/>
      <c r="G60" s="68"/>
      <c r="H60" s="61"/>
      <c r="I60" s="54"/>
      <c r="J60" s="41"/>
      <c r="K60" s="10"/>
      <c r="L60" s="10" t="s">
        <v>109</v>
      </c>
      <c r="M60" s="11">
        <f t="shared" si="6"/>
        <v>409259</v>
      </c>
      <c r="N60" s="12" t="s">
        <v>5</v>
      </c>
      <c r="O60" s="11">
        <f t="shared" si="7"/>
        <v>102315</v>
      </c>
      <c r="P60" s="12" t="s">
        <v>6</v>
      </c>
      <c r="Q60" s="11">
        <v>409259</v>
      </c>
      <c r="R60" s="6"/>
      <c r="S60" s="6"/>
      <c r="T60" s="230"/>
      <c r="U60" s="143"/>
      <c r="V60" s="250">
        <f t="shared" si="5"/>
        <v>409259</v>
      </c>
      <c r="W60" s="178">
        <v>40925</v>
      </c>
      <c r="X60" s="179">
        <v>286482</v>
      </c>
      <c r="Y60" s="180">
        <v>81852</v>
      </c>
      <c r="AA60" s="217">
        <f t="shared" si="8"/>
        <v>409259</v>
      </c>
      <c r="AB60" s="11"/>
    </row>
    <row r="61" spans="1:28" ht="12.75" customHeight="1">
      <c r="A61" s="116">
        <v>219382</v>
      </c>
      <c r="B61" s="54"/>
      <c r="C61" s="109"/>
      <c r="D61" s="101"/>
      <c r="E61" s="81"/>
      <c r="F61" s="71"/>
      <c r="G61" s="68"/>
      <c r="H61" s="61"/>
      <c r="I61" s="54"/>
      <c r="J61" s="41"/>
      <c r="K61" s="10"/>
      <c r="L61" s="10" t="s">
        <v>55</v>
      </c>
      <c r="M61" s="11">
        <f t="shared" si="6"/>
        <v>301000</v>
      </c>
      <c r="N61" s="12" t="s">
        <v>5</v>
      </c>
      <c r="O61" s="11">
        <f t="shared" si="7"/>
        <v>75250</v>
      </c>
      <c r="P61" s="12" t="s">
        <v>6</v>
      </c>
      <c r="Q61" s="11">
        <v>301000</v>
      </c>
      <c r="R61" s="6"/>
      <c r="S61" s="6"/>
      <c r="T61" s="230"/>
      <c r="U61" s="143"/>
      <c r="V61" s="250">
        <f t="shared" si="5"/>
        <v>301000</v>
      </c>
      <c r="X61" s="179">
        <v>100334</v>
      </c>
      <c r="Y61" s="180">
        <v>100333</v>
      </c>
      <c r="Z61" s="181">
        <v>100333</v>
      </c>
      <c r="AA61" s="217">
        <f t="shared" si="8"/>
        <v>301000</v>
      </c>
      <c r="AB61" s="11"/>
    </row>
    <row r="62" spans="1:28" ht="12.75" customHeight="1">
      <c r="A62" s="116">
        <v>219385</v>
      </c>
      <c r="B62" s="54"/>
      <c r="C62" s="109"/>
      <c r="D62" s="101"/>
      <c r="E62" s="81"/>
      <c r="F62" s="71"/>
      <c r="G62" s="68"/>
      <c r="H62" s="61"/>
      <c r="I62" s="54"/>
      <c r="J62" s="41"/>
      <c r="K62" s="10"/>
      <c r="L62" s="10" t="s">
        <v>104</v>
      </c>
      <c r="M62" s="11">
        <f t="shared" si="6"/>
        <v>1105519</v>
      </c>
      <c r="N62" s="12" t="s">
        <v>5</v>
      </c>
      <c r="O62" s="11">
        <f t="shared" si="7"/>
        <v>276380</v>
      </c>
      <c r="P62" s="12" t="s">
        <v>6</v>
      </c>
      <c r="Q62" s="11">
        <v>1105519</v>
      </c>
      <c r="R62" s="6"/>
      <c r="S62" s="6"/>
      <c r="T62" s="230"/>
      <c r="U62" s="143"/>
      <c r="V62" s="250">
        <f t="shared" si="5"/>
        <v>1105519</v>
      </c>
      <c r="X62" s="179">
        <v>1050281</v>
      </c>
      <c r="Y62" s="180">
        <v>28743</v>
      </c>
      <c r="Z62" s="181">
        <v>26495</v>
      </c>
      <c r="AA62" s="217">
        <f t="shared" si="8"/>
        <v>1105519</v>
      </c>
      <c r="AB62" s="11"/>
    </row>
    <row r="63" spans="1:28" ht="12.75" customHeight="1">
      <c r="A63" s="116">
        <v>219384</v>
      </c>
      <c r="B63" s="54"/>
      <c r="C63" s="109"/>
      <c r="D63" s="101"/>
      <c r="E63" s="81"/>
      <c r="F63" s="71"/>
      <c r="G63" s="68"/>
      <c r="H63" s="61"/>
      <c r="I63" s="54"/>
      <c r="J63" s="41"/>
      <c r="K63" s="10"/>
      <c r="L63" s="10" t="s">
        <v>105</v>
      </c>
      <c r="M63" s="11">
        <f t="shared" si="6"/>
        <v>1630687</v>
      </c>
      <c r="N63" s="12" t="s">
        <v>5</v>
      </c>
      <c r="O63" s="11">
        <f t="shared" si="7"/>
        <v>407672</v>
      </c>
      <c r="P63" s="12" t="s">
        <v>6</v>
      </c>
      <c r="Q63" s="11">
        <v>1630687</v>
      </c>
      <c r="R63" s="6"/>
      <c r="S63" s="6"/>
      <c r="T63" s="230"/>
      <c r="U63" s="143"/>
      <c r="V63" s="250">
        <f t="shared" si="5"/>
        <v>1630687</v>
      </c>
      <c r="W63" s="178">
        <v>125563</v>
      </c>
      <c r="X63" s="179">
        <v>1469249</v>
      </c>
      <c r="Y63" s="180">
        <v>9784</v>
      </c>
      <c r="Z63" s="181">
        <v>26091</v>
      </c>
      <c r="AA63" s="217">
        <f t="shared" si="8"/>
        <v>1630687</v>
      </c>
      <c r="AB63" s="11"/>
    </row>
    <row r="64" spans="1:28" ht="12.75" customHeight="1">
      <c r="A64" s="116">
        <v>219386</v>
      </c>
      <c r="B64" s="54"/>
      <c r="C64" s="109"/>
      <c r="D64" s="101"/>
      <c r="E64" s="81"/>
      <c r="F64" s="71"/>
      <c r="G64" s="68"/>
      <c r="H64" s="61"/>
      <c r="I64" s="54"/>
      <c r="J64" s="41"/>
      <c r="K64" s="10"/>
      <c r="L64" s="10" t="s">
        <v>7</v>
      </c>
      <c r="M64" s="11">
        <f t="shared" si="6"/>
        <v>1674400</v>
      </c>
      <c r="N64" s="12" t="s">
        <v>5</v>
      </c>
      <c r="O64" s="11">
        <f t="shared" si="7"/>
        <v>418600</v>
      </c>
      <c r="P64" s="12" t="s">
        <v>6</v>
      </c>
      <c r="Q64" s="11">
        <v>1674400</v>
      </c>
      <c r="R64" s="6"/>
      <c r="S64" s="6"/>
      <c r="T64" s="230"/>
      <c r="U64" s="143"/>
      <c r="V64" s="250">
        <f t="shared" si="5"/>
        <v>1674400</v>
      </c>
      <c r="X64" s="179">
        <v>837200</v>
      </c>
      <c r="Y64" s="180">
        <v>83720</v>
      </c>
      <c r="Z64" s="181">
        <v>753480</v>
      </c>
      <c r="AA64" s="217">
        <f t="shared" si="8"/>
        <v>1674400</v>
      </c>
      <c r="AB64" s="11"/>
    </row>
    <row r="65" spans="1:28" ht="12.75" customHeight="1">
      <c r="A65" s="116">
        <v>219387</v>
      </c>
      <c r="B65" s="54"/>
      <c r="C65" s="109"/>
      <c r="D65" s="101"/>
      <c r="E65" s="81"/>
      <c r="F65" s="71"/>
      <c r="G65" s="68"/>
      <c r="H65" s="61"/>
      <c r="I65" s="54"/>
      <c r="J65" s="41"/>
      <c r="K65" s="10"/>
      <c r="L65" s="10" t="s">
        <v>45</v>
      </c>
      <c r="M65" s="11">
        <f t="shared" si="6"/>
        <v>1674400</v>
      </c>
      <c r="N65" s="12" t="s">
        <v>5</v>
      </c>
      <c r="O65" s="11">
        <f t="shared" si="7"/>
        <v>418600</v>
      </c>
      <c r="P65" s="12" t="s">
        <v>6</v>
      </c>
      <c r="Q65" s="11">
        <v>1674400</v>
      </c>
      <c r="R65" s="6"/>
      <c r="S65" s="6"/>
      <c r="T65" s="230"/>
      <c r="U65" s="143"/>
      <c r="V65" s="250">
        <f t="shared" si="5"/>
        <v>1674400</v>
      </c>
      <c r="X65" s="179">
        <v>1674400</v>
      </c>
      <c r="AA65" s="217">
        <f t="shared" si="8"/>
        <v>1674400</v>
      </c>
      <c r="AB65" s="11"/>
    </row>
    <row r="66" spans="1:28" ht="12.75" customHeight="1">
      <c r="A66" s="116">
        <v>219383</v>
      </c>
      <c r="B66" s="54"/>
      <c r="C66" s="109"/>
      <c r="D66" s="101"/>
      <c r="E66" s="81"/>
      <c r="F66" s="71"/>
      <c r="G66" s="68"/>
      <c r="H66" s="61"/>
      <c r="I66" s="54"/>
      <c r="J66" s="41"/>
      <c r="K66" s="10"/>
      <c r="L66" s="10" t="s">
        <v>106</v>
      </c>
      <c r="M66" s="11">
        <f t="shared" si="6"/>
        <v>622288</v>
      </c>
      <c r="N66" s="12" t="s">
        <v>5</v>
      </c>
      <c r="O66" s="11">
        <f t="shared" si="7"/>
        <v>155572</v>
      </c>
      <c r="P66" s="12" t="s">
        <v>6</v>
      </c>
      <c r="Q66" s="11">
        <v>622288</v>
      </c>
      <c r="R66" s="6"/>
      <c r="S66" s="6"/>
      <c r="T66" s="230"/>
      <c r="U66" s="143"/>
      <c r="V66" s="250">
        <f t="shared" si="5"/>
        <v>622288</v>
      </c>
      <c r="X66" s="179">
        <v>541391</v>
      </c>
      <c r="Z66" s="181">
        <v>80897</v>
      </c>
      <c r="AA66" s="217">
        <f t="shared" si="8"/>
        <v>622288</v>
      </c>
      <c r="AB66" s="11"/>
    </row>
    <row r="67" spans="1:28" ht="12.75" customHeight="1">
      <c r="A67" s="116">
        <v>219388</v>
      </c>
      <c r="B67" s="54"/>
      <c r="C67" s="109"/>
      <c r="D67" s="101"/>
      <c r="E67" s="81"/>
      <c r="F67" s="71"/>
      <c r="G67" s="68"/>
      <c r="H67" s="61"/>
      <c r="I67" s="54"/>
      <c r="J67" s="41"/>
      <c r="K67" s="10"/>
      <c r="L67" s="10" t="s">
        <v>77</v>
      </c>
      <c r="M67" s="11">
        <f t="shared" si="6"/>
        <v>1369624</v>
      </c>
      <c r="N67" s="12" t="s">
        <v>5</v>
      </c>
      <c r="O67" s="11">
        <f t="shared" si="7"/>
        <v>342406</v>
      </c>
      <c r="P67" s="12" t="s">
        <v>6</v>
      </c>
      <c r="Q67" s="11">
        <v>1369624</v>
      </c>
      <c r="R67" s="6"/>
      <c r="S67" s="6"/>
      <c r="T67" s="230"/>
      <c r="U67" s="143"/>
      <c r="V67" s="250">
        <f t="shared" si="5"/>
        <v>1369624</v>
      </c>
      <c r="W67" s="178">
        <v>70126</v>
      </c>
      <c r="X67" s="179">
        <v>1260052</v>
      </c>
      <c r="AA67" s="217">
        <f t="shared" si="8"/>
        <v>1330178</v>
      </c>
      <c r="AB67" s="11"/>
    </row>
    <row r="68" spans="1:28" ht="12.75" customHeight="1">
      <c r="A68" s="116">
        <v>219389</v>
      </c>
      <c r="B68" s="54"/>
      <c r="C68" s="109"/>
      <c r="D68" s="101"/>
      <c r="E68" s="81"/>
      <c r="F68" s="71"/>
      <c r="G68" s="68"/>
      <c r="H68" s="61"/>
      <c r="I68" s="54"/>
      <c r="J68" s="41"/>
      <c r="K68" s="10"/>
      <c r="L68" s="10" t="s">
        <v>77</v>
      </c>
      <c r="M68" s="11">
        <f t="shared" si="6"/>
        <v>1527629</v>
      </c>
      <c r="N68" s="12" t="s">
        <v>5</v>
      </c>
      <c r="O68" s="11">
        <f t="shared" si="7"/>
        <v>381907</v>
      </c>
      <c r="P68" s="12" t="s">
        <v>6</v>
      </c>
      <c r="Q68" s="11">
        <v>1527629</v>
      </c>
      <c r="R68" s="6"/>
      <c r="S68" s="6"/>
      <c r="T68" s="230"/>
      <c r="U68" s="143"/>
      <c r="V68" s="250">
        <f t="shared" si="5"/>
        <v>1527629</v>
      </c>
      <c r="W68" s="178">
        <v>130721</v>
      </c>
      <c r="X68" s="179">
        <v>1362699</v>
      </c>
      <c r="AA68" s="217">
        <f t="shared" si="8"/>
        <v>1493420</v>
      </c>
      <c r="AB68" s="11"/>
    </row>
    <row r="69" spans="1:28" ht="12.75" customHeight="1">
      <c r="A69" s="116">
        <v>219390</v>
      </c>
      <c r="B69" s="54"/>
      <c r="C69" s="109"/>
      <c r="D69" s="101"/>
      <c r="E69" s="81"/>
      <c r="F69" s="71"/>
      <c r="G69" s="68"/>
      <c r="H69" s="61"/>
      <c r="I69" s="54"/>
      <c r="J69" s="41"/>
      <c r="K69" s="10"/>
      <c r="L69" s="10" t="s">
        <v>77</v>
      </c>
      <c r="M69" s="11">
        <f t="shared" si="6"/>
        <v>1671205</v>
      </c>
      <c r="N69" s="12" t="s">
        <v>5</v>
      </c>
      <c r="O69" s="11">
        <f t="shared" si="7"/>
        <v>417801</v>
      </c>
      <c r="P69" s="12" t="s">
        <v>6</v>
      </c>
      <c r="Q69" s="11">
        <v>1671205</v>
      </c>
      <c r="R69" s="6"/>
      <c r="S69" s="6"/>
      <c r="T69" s="230"/>
      <c r="U69" s="143"/>
      <c r="V69" s="250">
        <f t="shared" si="5"/>
        <v>1671205</v>
      </c>
      <c r="W69" s="178">
        <v>73533</v>
      </c>
      <c r="X69" s="179">
        <v>1542856</v>
      </c>
      <c r="AA69" s="217">
        <f t="shared" si="8"/>
        <v>1616389</v>
      </c>
      <c r="AB69" s="11"/>
    </row>
    <row r="70" spans="1:28" s="23" customFormat="1" ht="12.75" customHeight="1">
      <c r="A70" s="115"/>
      <c r="B70" s="53"/>
      <c r="C70" s="107"/>
      <c r="D70" s="99"/>
      <c r="E70" s="80"/>
      <c r="F70" s="72"/>
      <c r="G70" s="67"/>
      <c r="H70" s="60"/>
      <c r="I70" s="53"/>
      <c r="J70" s="40"/>
      <c r="K70" s="22"/>
      <c r="L70" s="16"/>
      <c r="M70" s="11"/>
      <c r="N70" s="12"/>
      <c r="O70" s="11"/>
      <c r="P70" s="12"/>
      <c r="Q70" s="11"/>
      <c r="R70" s="6"/>
      <c r="S70" s="6"/>
      <c r="T70" s="230"/>
      <c r="U70" s="143"/>
      <c r="V70" s="250"/>
      <c r="W70" s="182"/>
      <c r="X70" s="183"/>
      <c r="Y70" s="184"/>
      <c r="Z70" s="185"/>
      <c r="AA70" s="215"/>
      <c r="AB70" s="11"/>
    </row>
    <row r="71" spans="1:28" s="23" customFormat="1" ht="12.75" customHeight="1">
      <c r="A71" s="115"/>
      <c r="B71" s="53"/>
      <c r="C71" s="107"/>
      <c r="D71" s="99"/>
      <c r="E71" s="80"/>
      <c r="F71" s="72"/>
      <c r="G71" s="67"/>
      <c r="H71" s="60"/>
      <c r="I71" s="53"/>
      <c r="J71" s="40"/>
      <c r="K71" s="22"/>
      <c r="L71" s="16"/>
      <c r="M71" s="11"/>
      <c r="N71" s="12"/>
      <c r="O71" s="11"/>
      <c r="P71" s="12"/>
      <c r="Q71" s="11"/>
      <c r="R71" s="6"/>
      <c r="S71" s="6"/>
      <c r="T71" s="230"/>
      <c r="U71" s="143"/>
      <c r="V71" s="250"/>
      <c r="W71" s="182"/>
      <c r="X71" s="183"/>
      <c r="Y71" s="184"/>
      <c r="Z71" s="185"/>
      <c r="AA71" s="215"/>
      <c r="AB71" s="11"/>
    </row>
    <row r="72" spans="1:28" s="23" customFormat="1" ht="12.75" customHeight="1">
      <c r="A72" s="115"/>
      <c r="B72" s="53"/>
      <c r="C72" s="107"/>
      <c r="D72" s="99"/>
      <c r="E72" s="80"/>
      <c r="F72" s="72"/>
      <c r="G72" s="67"/>
      <c r="H72" s="60"/>
      <c r="I72" s="53"/>
      <c r="J72" s="40"/>
      <c r="K72" s="21" t="s">
        <v>56</v>
      </c>
      <c r="L72" s="84"/>
      <c r="M72" s="11"/>
      <c r="N72" s="12"/>
      <c r="O72" s="11"/>
      <c r="P72" s="12"/>
      <c r="Q72" s="4" t="s">
        <v>37</v>
      </c>
      <c r="R72" s="50" t="s">
        <v>36</v>
      </c>
      <c r="S72" s="50"/>
      <c r="T72" s="233"/>
      <c r="U72" s="234"/>
      <c r="V72" s="248"/>
      <c r="W72" s="182" t="s">
        <v>154</v>
      </c>
      <c r="X72" s="183" t="s">
        <v>158</v>
      </c>
      <c r="Y72" s="184" t="s">
        <v>156</v>
      </c>
      <c r="Z72" s="185" t="s">
        <v>160</v>
      </c>
      <c r="AA72" s="216" t="s">
        <v>161</v>
      </c>
      <c r="AB72" s="218">
        <v>0.5</v>
      </c>
    </row>
    <row r="73" spans="1:28" s="23" customFormat="1" ht="12.75" customHeight="1">
      <c r="A73" s="115"/>
      <c r="B73" s="53"/>
      <c r="C73" s="107"/>
      <c r="D73" s="99"/>
      <c r="E73" s="80"/>
      <c r="F73" s="72"/>
      <c r="G73" s="67"/>
      <c r="H73" s="60"/>
      <c r="I73" s="53"/>
      <c r="J73" s="40"/>
      <c r="K73" s="22"/>
      <c r="L73" s="84"/>
      <c r="M73" s="11"/>
      <c r="N73" s="12"/>
      <c r="O73" s="11"/>
      <c r="P73" s="12"/>
      <c r="Q73" s="4" t="s">
        <v>3</v>
      </c>
      <c r="R73" s="50" t="s">
        <v>3</v>
      </c>
      <c r="S73" s="50" t="s">
        <v>4</v>
      </c>
      <c r="T73" s="233"/>
      <c r="U73" s="234"/>
      <c r="V73" s="248"/>
      <c r="W73" s="182" t="s">
        <v>155</v>
      </c>
      <c r="X73" s="183" t="s">
        <v>159</v>
      </c>
      <c r="Y73" s="184" t="s">
        <v>157</v>
      </c>
      <c r="Z73" s="185"/>
      <c r="AA73" s="216" t="s">
        <v>29</v>
      </c>
      <c r="AB73" s="11"/>
    </row>
    <row r="74" spans="1:28" s="23" customFormat="1" ht="12.75" customHeight="1">
      <c r="A74" s="165" t="s">
        <v>133</v>
      </c>
      <c r="B74" s="115"/>
      <c r="C74" s="115"/>
      <c r="D74" s="115"/>
      <c r="E74" s="115"/>
      <c r="F74" s="115"/>
      <c r="G74" s="115"/>
      <c r="H74" s="115"/>
      <c r="I74" s="115"/>
      <c r="J74" s="115"/>
      <c r="K74" s="22" t="s">
        <v>101</v>
      </c>
      <c r="L74" s="84"/>
      <c r="M74" s="11">
        <f>+Q74+S74</f>
        <v>2633953</v>
      </c>
      <c r="N74" s="12" t="s">
        <v>5</v>
      </c>
      <c r="O74" s="11"/>
      <c r="P74" s="12"/>
      <c r="Q74" s="11">
        <v>2633953</v>
      </c>
      <c r="R74" s="11"/>
      <c r="S74" s="11"/>
      <c r="T74" s="230"/>
      <c r="U74" s="143"/>
      <c r="V74" s="250"/>
      <c r="W74" s="178"/>
      <c r="X74" s="179"/>
      <c r="Y74" s="180"/>
      <c r="Z74" s="181"/>
      <c r="AA74" s="217">
        <f aca="true" t="shared" si="9" ref="AA74:AA97">SUM(W74:Z74)</f>
        <v>0</v>
      </c>
      <c r="AB74" s="11"/>
    </row>
    <row r="75" spans="1:28" s="23" customFormat="1" ht="12.75" customHeight="1">
      <c r="A75" s="115">
        <v>219020</v>
      </c>
      <c r="B75" s="53"/>
      <c r="C75" s="107"/>
      <c r="D75" s="99"/>
      <c r="E75" s="80"/>
      <c r="F75" s="72"/>
      <c r="G75" s="67"/>
      <c r="H75" s="60"/>
      <c r="I75" s="53"/>
      <c r="J75" s="40"/>
      <c r="K75" s="22" t="s">
        <v>182</v>
      </c>
      <c r="L75" s="84" t="s">
        <v>82</v>
      </c>
      <c r="M75" s="11">
        <f aca="true" t="shared" si="10" ref="M75:M96">+Q75+S75</f>
        <v>1083333</v>
      </c>
      <c r="N75" s="12" t="s">
        <v>5</v>
      </c>
      <c r="O75" s="11">
        <v>145833</v>
      </c>
      <c r="P75" s="12" t="s">
        <v>6</v>
      </c>
      <c r="Q75" s="11">
        <v>1083333</v>
      </c>
      <c r="R75" s="11"/>
      <c r="S75" s="11"/>
      <c r="T75" s="230">
        <v>416667</v>
      </c>
      <c r="U75" s="143" t="s">
        <v>192</v>
      </c>
      <c r="V75" s="250">
        <f aca="true" t="shared" si="11" ref="V75:V97">(M75)+(T75)</f>
        <v>1500000</v>
      </c>
      <c r="W75" s="178">
        <v>270825</v>
      </c>
      <c r="X75" s="179">
        <v>541650</v>
      </c>
      <c r="Y75" s="180">
        <v>270825</v>
      </c>
      <c r="Z75" s="181"/>
      <c r="AA75" s="217">
        <f t="shared" si="9"/>
        <v>1083300</v>
      </c>
      <c r="AB75" s="11">
        <f>(M75)/2</f>
        <v>541667</v>
      </c>
    </row>
    <row r="76" spans="1:28" s="23" customFormat="1" ht="12.75" customHeight="1">
      <c r="A76" s="115">
        <v>219021</v>
      </c>
      <c r="B76" s="53"/>
      <c r="C76" s="107"/>
      <c r="D76" s="99"/>
      <c r="E76" s="80"/>
      <c r="F76" s="72"/>
      <c r="G76" s="67"/>
      <c r="H76" s="60"/>
      <c r="I76" s="53"/>
      <c r="J76" s="40"/>
      <c r="K76" s="22" t="s">
        <v>182</v>
      </c>
      <c r="L76" s="84" t="s">
        <v>26</v>
      </c>
      <c r="M76" s="11">
        <f t="shared" si="10"/>
        <v>315758</v>
      </c>
      <c r="N76" s="12" t="s">
        <v>5</v>
      </c>
      <c r="O76" s="11">
        <v>54797</v>
      </c>
      <c r="P76" s="12" t="s">
        <v>6</v>
      </c>
      <c r="Q76" s="11">
        <v>315758</v>
      </c>
      <c r="R76" s="11"/>
      <c r="S76" s="11"/>
      <c r="T76" s="230">
        <v>156563</v>
      </c>
      <c r="U76" s="143" t="s">
        <v>192</v>
      </c>
      <c r="V76" s="250">
        <f t="shared" si="11"/>
        <v>472321</v>
      </c>
      <c r="W76" s="227"/>
      <c r="X76" s="227"/>
      <c r="Y76" s="227"/>
      <c r="Z76" s="227">
        <v>375750</v>
      </c>
      <c r="AA76" s="217">
        <f t="shared" si="9"/>
        <v>375750</v>
      </c>
      <c r="AB76" s="11"/>
    </row>
    <row r="77" spans="1:28" s="23" customFormat="1" ht="12.75" customHeight="1">
      <c r="A77" s="115">
        <v>219022</v>
      </c>
      <c r="B77" s="53"/>
      <c r="C77" s="107"/>
      <c r="D77" s="99"/>
      <c r="E77" s="80"/>
      <c r="F77" s="72"/>
      <c r="G77" s="67"/>
      <c r="H77" s="60"/>
      <c r="I77" s="53"/>
      <c r="J77" s="40"/>
      <c r="K77" s="22" t="s">
        <v>182</v>
      </c>
      <c r="L77" s="84" t="s">
        <v>119</v>
      </c>
      <c r="M77" s="11">
        <f t="shared" si="10"/>
        <v>296563</v>
      </c>
      <c r="N77" s="12" t="s">
        <v>5</v>
      </c>
      <c r="O77" s="11">
        <v>47391</v>
      </c>
      <c r="P77" s="12" t="s">
        <v>6</v>
      </c>
      <c r="Q77" s="11">
        <v>296563</v>
      </c>
      <c r="R77" s="11"/>
      <c r="S77" s="11"/>
      <c r="T77" s="230">
        <v>135402</v>
      </c>
      <c r="U77" s="143" t="s">
        <v>192</v>
      </c>
      <c r="V77" s="250">
        <f t="shared" si="11"/>
        <v>431965</v>
      </c>
      <c r="W77" s="227"/>
      <c r="X77" s="227"/>
      <c r="Y77" s="227"/>
      <c r="Z77" s="227"/>
      <c r="AA77" s="217">
        <f t="shared" si="9"/>
        <v>0</v>
      </c>
      <c r="AB77" s="11"/>
    </row>
    <row r="78" spans="1:28" s="23" customFormat="1" ht="12.75" customHeight="1">
      <c r="A78" s="115">
        <v>219023</v>
      </c>
      <c r="B78" s="53"/>
      <c r="C78" s="107"/>
      <c r="D78" s="99"/>
      <c r="E78" s="80"/>
      <c r="F78" s="72"/>
      <c r="G78" s="67"/>
      <c r="H78" s="60"/>
      <c r="I78" s="53"/>
      <c r="J78" s="40"/>
      <c r="K78" s="22" t="s">
        <v>182</v>
      </c>
      <c r="L78" s="84" t="s">
        <v>63</v>
      </c>
      <c r="M78" s="11">
        <f t="shared" si="10"/>
        <v>416640</v>
      </c>
      <c r="N78" s="12" t="s">
        <v>5</v>
      </c>
      <c r="O78" s="11">
        <v>73436</v>
      </c>
      <c r="P78" s="12" t="s">
        <v>6</v>
      </c>
      <c r="Q78" s="11">
        <v>416640</v>
      </c>
      <c r="R78" s="11"/>
      <c r="S78" s="11"/>
      <c r="T78" s="230">
        <v>209817</v>
      </c>
      <c r="U78" s="143" t="s">
        <v>192</v>
      </c>
      <c r="V78" s="250">
        <f t="shared" si="11"/>
        <v>626457</v>
      </c>
      <c r="W78" s="178"/>
      <c r="X78" s="179"/>
      <c r="Y78" s="180"/>
      <c r="Z78" s="181">
        <v>416657</v>
      </c>
      <c r="AA78" s="217">
        <f t="shared" si="9"/>
        <v>416657</v>
      </c>
      <c r="AB78" s="11">
        <f>(M78)/2</f>
        <v>208320</v>
      </c>
    </row>
    <row r="79" spans="1:28" s="23" customFormat="1" ht="12.75" customHeight="1">
      <c r="A79" s="115">
        <v>219024</v>
      </c>
      <c r="B79" s="53"/>
      <c r="C79" s="107"/>
      <c r="D79" s="99"/>
      <c r="E79" s="80"/>
      <c r="F79" s="72"/>
      <c r="G79" s="67"/>
      <c r="H79" s="60"/>
      <c r="I79" s="53"/>
      <c r="J79" s="40"/>
      <c r="K79" s="22" t="s">
        <v>182</v>
      </c>
      <c r="L79" s="84" t="s">
        <v>87</v>
      </c>
      <c r="M79" s="11">
        <f t="shared" si="10"/>
        <v>582410</v>
      </c>
      <c r="N79" s="12" t="s">
        <v>5</v>
      </c>
      <c r="O79" s="11">
        <v>118353</v>
      </c>
      <c r="P79" s="12" t="s">
        <v>6</v>
      </c>
      <c r="Q79" s="11">
        <v>582410</v>
      </c>
      <c r="R79" s="11"/>
      <c r="S79" s="11"/>
      <c r="T79" s="230">
        <v>338150</v>
      </c>
      <c r="U79" s="143" t="s">
        <v>192</v>
      </c>
      <c r="V79" s="250">
        <f t="shared" si="11"/>
        <v>920560</v>
      </c>
      <c r="W79" s="227"/>
      <c r="X79" s="227"/>
      <c r="Y79" s="227"/>
      <c r="Z79" s="227">
        <v>811560</v>
      </c>
      <c r="AA79" s="217">
        <f t="shared" si="9"/>
        <v>811560</v>
      </c>
      <c r="AB79" s="11">
        <f>(M79)/2</f>
        <v>291205</v>
      </c>
    </row>
    <row r="80" spans="1:28" s="23" customFormat="1" ht="12.75" customHeight="1">
      <c r="A80" s="115">
        <v>219025</v>
      </c>
      <c r="B80" s="53"/>
      <c r="C80" s="107"/>
      <c r="D80" s="99"/>
      <c r="E80" s="80"/>
      <c r="F80" s="72"/>
      <c r="G80" s="67"/>
      <c r="H80" s="60"/>
      <c r="I80" s="53"/>
      <c r="J80" s="40"/>
      <c r="K80" s="22" t="s">
        <v>182</v>
      </c>
      <c r="L80" s="84" t="s">
        <v>120</v>
      </c>
      <c r="M80" s="11">
        <f t="shared" si="10"/>
        <v>245618</v>
      </c>
      <c r="N80" s="12" t="s">
        <v>5</v>
      </c>
      <c r="O80" s="11">
        <v>61405</v>
      </c>
      <c r="P80" s="12" t="s">
        <v>6</v>
      </c>
      <c r="Q80" s="11">
        <v>245618</v>
      </c>
      <c r="R80" s="11"/>
      <c r="S80" s="11"/>
      <c r="T80" s="230">
        <v>175442</v>
      </c>
      <c r="U80" s="143" t="s">
        <v>192</v>
      </c>
      <c r="V80" s="250">
        <f t="shared" si="11"/>
        <v>421060</v>
      </c>
      <c r="W80" s="178">
        <v>76889</v>
      </c>
      <c r="X80" s="179">
        <v>31896</v>
      </c>
      <c r="Y80" s="180"/>
      <c r="Z80" s="181"/>
      <c r="AA80" s="217">
        <f t="shared" si="9"/>
        <v>108785</v>
      </c>
      <c r="AB80" s="11"/>
    </row>
    <row r="81" spans="1:28" s="23" customFormat="1" ht="12.75" customHeight="1">
      <c r="A81" s="115">
        <v>219026</v>
      </c>
      <c r="B81" s="53"/>
      <c r="C81" s="107"/>
      <c r="D81" s="99"/>
      <c r="E81" s="80"/>
      <c r="F81" s="72"/>
      <c r="G81" s="67"/>
      <c r="H81" s="60"/>
      <c r="I81" s="53"/>
      <c r="J81" s="40"/>
      <c r="K81" s="22" t="s">
        <v>182</v>
      </c>
      <c r="L81" s="84" t="s">
        <v>121</v>
      </c>
      <c r="M81" s="11">
        <f t="shared" si="10"/>
        <v>89212</v>
      </c>
      <c r="N81" s="12" t="s">
        <v>5</v>
      </c>
      <c r="O81" s="11">
        <v>12009</v>
      </c>
      <c r="P81" s="12" t="s">
        <v>6</v>
      </c>
      <c r="Q81" s="11">
        <v>89212</v>
      </c>
      <c r="R81" s="11"/>
      <c r="S81" s="11"/>
      <c r="T81" s="230">
        <v>34312</v>
      </c>
      <c r="U81" s="143" t="s">
        <v>192</v>
      </c>
      <c r="V81" s="250">
        <f t="shared" si="11"/>
        <v>123524</v>
      </c>
      <c r="W81" s="227">
        <v>41175</v>
      </c>
      <c r="X81" s="227">
        <v>41175</v>
      </c>
      <c r="Y81" s="227"/>
      <c r="Z81" s="227">
        <v>41175</v>
      </c>
      <c r="AA81" s="217">
        <f t="shared" si="9"/>
        <v>123525</v>
      </c>
      <c r="AB81" s="11"/>
    </row>
    <row r="82" spans="1:28" s="23" customFormat="1" ht="12.75" customHeight="1">
      <c r="A82" s="115">
        <v>219027</v>
      </c>
      <c r="B82" s="53"/>
      <c r="C82" s="107"/>
      <c r="D82" s="99"/>
      <c r="E82" s="80"/>
      <c r="F82" s="72"/>
      <c r="G82" s="67"/>
      <c r="H82" s="60"/>
      <c r="I82" s="53"/>
      <c r="J82" s="40"/>
      <c r="K82" s="22" t="s">
        <v>182</v>
      </c>
      <c r="L82" s="84" t="s">
        <v>122</v>
      </c>
      <c r="M82" s="11">
        <f t="shared" si="10"/>
        <v>477229</v>
      </c>
      <c r="N82" s="12" t="s">
        <v>5</v>
      </c>
      <c r="O82" s="11">
        <v>119307</v>
      </c>
      <c r="P82" s="12" t="s">
        <v>6</v>
      </c>
      <c r="Q82" s="11">
        <v>477229</v>
      </c>
      <c r="R82" s="11"/>
      <c r="S82" s="11"/>
      <c r="T82" s="230">
        <v>340878</v>
      </c>
      <c r="U82" s="143" t="s">
        <v>192</v>
      </c>
      <c r="V82" s="250">
        <f t="shared" si="11"/>
        <v>818107</v>
      </c>
      <c r="W82" s="227">
        <v>0</v>
      </c>
      <c r="X82" s="227">
        <v>158000</v>
      </c>
      <c r="Y82" s="227">
        <v>392691</v>
      </c>
      <c r="Z82" s="227">
        <v>267416</v>
      </c>
      <c r="AA82" s="217">
        <f t="shared" si="9"/>
        <v>818107</v>
      </c>
      <c r="AB82" s="11">
        <f>(M82)/2</f>
        <v>238615</v>
      </c>
    </row>
    <row r="83" spans="1:28" s="23" customFormat="1" ht="12.75" customHeight="1">
      <c r="A83" s="115">
        <v>219028</v>
      </c>
      <c r="B83" s="53"/>
      <c r="C83" s="107"/>
      <c r="D83" s="99"/>
      <c r="E83" s="80"/>
      <c r="F83" s="72"/>
      <c r="G83" s="67"/>
      <c r="H83" s="60"/>
      <c r="I83" s="53"/>
      <c r="J83" s="40"/>
      <c r="K83" s="22" t="s">
        <v>182</v>
      </c>
      <c r="L83" s="84" t="s">
        <v>112</v>
      </c>
      <c r="M83" s="11">
        <f t="shared" si="10"/>
        <v>384745</v>
      </c>
      <c r="N83" s="12" t="s">
        <v>5</v>
      </c>
      <c r="O83" s="11">
        <v>92177</v>
      </c>
      <c r="P83" s="12" t="s">
        <v>6</v>
      </c>
      <c r="Q83" s="11">
        <v>384745</v>
      </c>
      <c r="R83" s="11"/>
      <c r="S83" s="11"/>
      <c r="T83" s="230">
        <v>263363</v>
      </c>
      <c r="U83" s="143" t="s">
        <v>192</v>
      </c>
      <c r="V83" s="250">
        <f t="shared" si="11"/>
        <v>648108</v>
      </c>
      <c r="W83" s="178"/>
      <c r="X83" s="179">
        <v>135548</v>
      </c>
      <c r="Y83" s="180">
        <v>24304</v>
      </c>
      <c r="Z83" s="181"/>
      <c r="AA83" s="217">
        <f t="shared" si="9"/>
        <v>159852</v>
      </c>
      <c r="AB83" s="11">
        <f>(M83)/2</f>
        <v>192373</v>
      </c>
    </row>
    <row r="84" spans="1:28" s="23" customFormat="1" ht="12.75" customHeight="1">
      <c r="A84" s="115">
        <v>219029</v>
      </c>
      <c r="B84" s="53"/>
      <c r="C84" s="107"/>
      <c r="D84" s="99"/>
      <c r="E84" s="80"/>
      <c r="F84" s="72"/>
      <c r="G84" s="67"/>
      <c r="H84" s="60"/>
      <c r="I84" s="53"/>
      <c r="J84" s="40"/>
      <c r="K84" s="22" t="s">
        <v>182</v>
      </c>
      <c r="L84" s="84" t="s">
        <v>123</v>
      </c>
      <c r="M84" s="11">
        <f t="shared" si="10"/>
        <v>265685</v>
      </c>
      <c r="N84" s="12" t="s">
        <v>5</v>
      </c>
      <c r="O84" s="11">
        <v>41186</v>
      </c>
      <c r="P84" s="12" t="s">
        <v>6</v>
      </c>
      <c r="Q84" s="11">
        <v>265685</v>
      </c>
      <c r="R84" s="11"/>
      <c r="S84" s="11"/>
      <c r="T84" s="230">
        <v>117673</v>
      </c>
      <c r="U84" s="143" t="s">
        <v>192</v>
      </c>
      <c r="V84" s="250">
        <f t="shared" si="11"/>
        <v>383358</v>
      </c>
      <c r="W84" s="178"/>
      <c r="X84" s="179"/>
      <c r="Y84" s="180"/>
      <c r="Z84" s="181">
        <v>272435</v>
      </c>
      <c r="AA84" s="217">
        <f t="shared" si="9"/>
        <v>272435</v>
      </c>
      <c r="AB84" s="11"/>
    </row>
    <row r="85" spans="1:28" s="23" customFormat="1" ht="12.75" customHeight="1">
      <c r="A85" s="115">
        <v>219030</v>
      </c>
      <c r="B85" s="53"/>
      <c r="C85" s="107"/>
      <c r="D85" s="99"/>
      <c r="E85" s="80"/>
      <c r="F85" s="72"/>
      <c r="G85" s="67"/>
      <c r="H85" s="60"/>
      <c r="I85" s="53"/>
      <c r="J85" s="40"/>
      <c r="K85" s="22" t="s">
        <v>182</v>
      </c>
      <c r="L85" s="84" t="s">
        <v>124</v>
      </c>
      <c r="M85" s="11">
        <f t="shared" si="10"/>
        <v>919333</v>
      </c>
      <c r="N85" s="12" t="s">
        <v>5</v>
      </c>
      <c r="O85" s="11">
        <v>145833</v>
      </c>
      <c r="P85" s="12" t="s">
        <v>6</v>
      </c>
      <c r="Q85" s="11">
        <v>919333</v>
      </c>
      <c r="R85" s="11"/>
      <c r="S85" s="11"/>
      <c r="T85" s="230">
        <v>416667</v>
      </c>
      <c r="U85" s="143" t="s">
        <v>192</v>
      </c>
      <c r="V85" s="250">
        <f t="shared" si="11"/>
        <v>1336000</v>
      </c>
      <c r="W85" s="227"/>
      <c r="X85" s="227"/>
      <c r="Y85" s="227"/>
      <c r="Z85" s="227">
        <v>1000000</v>
      </c>
      <c r="AA85" s="217">
        <f t="shared" si="9"/>
        <v>1000000</v>
      </c>
      <c r="AB85" s="11">
        <f>(M85)/2</f>
        <v>459667</v>
      </c>
    </row>
    <row r="86" spans="1:28" s="23" customFormat="1" ht="12.75" customHeight="1">
      <c r="A86" s="115">
        <v>219031</v>
      </c>
      <c r="B86" s="53"/>
      <c r="C86" s="107"/>
      <c r="D86" s="99"/>
      <c r="E86" s="80"/>
      <c r="F86" s="72"/>
      <c r="G86" s="67"/>
      <c r="H86" s="60"/>
      <c r="I86" s="53"/>
      <c r="J86" s="40"/>
      <c r="K86" s="22" t="s">
        <v>182</v>
      </c>
      <c r="L86" s="84" t="s">
        <v>125</v>
      </c>
      <c r="M86" s="11">
        <f t="shared" si="10"/>
        <v>148029</v>
      </c>
      <c r="N86" s="12" t="s">
        <v>5</v>
      </c>
      <c r="O86" s="11">
        <v>37007</v>
      </c>
      <c r="P86" s="12" t="s">
        <v>6</v>
      </c>
      <c r="Q86" s="11">
        <v>148029</v>
      </c>
      <c r="R86" s="11"/>
      <c r="S86" s="11"/>
      <c r="T86" s="230">
        <v>105735</v>
      </c>
      <c r="U86" s="143" t="s">
        <v>192</v>
      </c>
      <c r="V86" s="250">
        <f t="shared" si="11"/>
        <v>253764</v>
      </c>
      <c r="W86" s="227">
        <v>70444</v>
      </c>
      <c r="X86" s="227">
        <v>35222</v>
      </c>
      <c r="Y86" s="227"/>
      <c r="Z86" s="227">
        <v>105666</v>
      </c>
      <c r="AA86" s="228">
        <f t="shared" si="9"/>
        <v>211332</v>
      </c>
      <c r="AB86" s="220" t="s">
        <v>183</v>
      </c>
    </row>
    <row r="87" spans="1:28" s="23" customFormat="1" ht="12.75" customHeight="1">
      <c r="A87" s="115">
        <v>219032</v>
      </c>
      <c r="B87" s="53"/>
      <c r="C87" s="107"/>
      <c r="D87" s="99"/>
      <c r="E87" s="80"/>
      <c r="F87" s="72"/>
      <c r="G87" s="67"/>
      <c r="H87" s="60"/>
      <c r="I87" s="53"/>
      <c r="J87" s="40"/>
      <c r="K87" s="22" t="s">
        <v>182</v>
      </c>
      <c r="L87" s="84" t="s">
        <v>126</v>
      </c>
      <c r="M87" s="11">
        <f t="shared" si="10"/>
        <v>136335</v>
      </c>
      <c r="N87" s="12" t="s">
        <v>5</v>
      </c>
      <c r="O87" s="11">
        <v>20103</v>
      </c>
      <c r="P87" s="12" t="s">
        <v>6</v>
      </c>
      <c r="Q87" s="11">
        <v>136335</v>
      </c>
      <c r="R87" s="11"/>
      <c r="S87" s="11"/>
      <c r="T87" s="230">
        <v>57437</v>
      </c>
      <c r="U87" s="143" t="s">
        <v>192</v>
      </c>
      <c r="V87" s="250">
        <f t="shared" si="11"/>
        <v>193772</v>
      </c>
      <c r="W87" s="178"/>
      <c r="X87" s="179">
        <v>45000</v>
      </c>
      <c r="Y87" s="180">
        <v>16000</v>
      </c>
      <c r="Z87" s="181">
        <v>3387</v>
      </c>
      <c r="AA87" s="217">
        <f t="shared" si="9"/>
        <v>64387</v>
      </c>
      <c r="AB87" s="11"/>
    </row>
    <row r="88" spans="1:28" s="23" customFormat="1" ht="12.75" customHeight="1">
      <c r="A88" s="115">
        <v>219033</v>
      </c>
      <c r="B88" s="53"/>
      <c r="C88" s="107"/>
      <c r="D88" s="99"/>
      <c r="E88" s="80"/>
      <c r="F88" s="72"/>
      <c r="G88" s="67"/>
      <c r="H88" s="60"/>
      <c r="I88" s="53"/>
      <c r="J88" s="40"/>
      <c r="K88" s="22" t="s">
        <v>182</v>
      </c>
      <c r="L88" s="84" t="s">
        <v>127</v>
      </c>
      <c r="M88" s="11">
        <f t="shared" si="10"/>
        <v>314363</v>
      </c>
      <c r="N88" s="12" t="s">
        <v>5</v>
      </c>
      <c r="O88" s="11">
        <v>74841</v>
      </c>
      <c r="P88" s="12" t="s">
        <v>6</v>
      </c>
      <c r="Q88" s="11">
        <v>314363</v>
      </c>
      <c r="R88" s="11"/>
      <c r="S88" s="11"/>
      <c r="T88" s="230">
        <v>213831</v>
      </c>
      <c r="U88" s="143" t="s">
        <v>192</v>
      </c>
      <c r="V88" s="250">
        <f t="shared" si="11"/>
        <v>528194</v>
      </c>
      <c r="W88" s="178">
        <v>14284</v>
      </c>
      <c r="X88" s="179">
        <v>18647</v>
      </c>
      <c r="Y88" s="180">
        <v>7271</v>
      </c>
      <c r="Z88" s="181">
        <v>45334</v>
      </c>
      <c r="AA88" s="217">
        <f t="shared" si="9"/>
        <v>85536</v>
      </c>
      <c r="AB88" s="11">
        <f>(M88)/2</f>
        <v>157182</v>
      </c>
    </row>
    <row r="89" spans="1:28" s="23" customFormat="1" ht="12.75" customHeight="1">
      <c r="A89" s="115">
        <v>219034</v>
      </c>
      <c r="B89" s="53"/>
      <c r="C89" s="107"/>
      <c r="D89" s="99"/>
      <c r="E89" s="80"/>
      <c r="F89" s="72"/>
      <c r="G89" s="67"/>
      <c r="H89" s="60"/>
      <c r="I89" s="53"/>
      <c r="J89" s="40"/>
      <c r="K89" s="22" t="s">
        <v>182</v>
      </c>
      <c r="L89" s="84" t="s">
        <v>128</v>
      </c>
      <c r="M89" s="11">
        <f t="shared" si="10"/>
        <v>227666</v>
      </c>
      <c r="N89" s="12" t="s">
        <v>5</v>
      </c>
      <c r="O89" s="11">
        <v>41749</v>
      </c>
      <c r="P89" s="12" t="s">
        <v>6</v>
      </c>
      <c r="Q89" s="11">
        <v>227666</v>
      </c>
      <c r="R89" s="11"/>
      <c r="S89" s="11"/>
      <c r="T89" s="230">
        <v>119283</v>
      </c>
      <c r="U89" s="143" t="s">
        <v>192</v>
      </c>
      <c r="V89" s="250">
        <f t="shared" si="11"/>
        <v>346949</v>
      </c>
      <c r="W89" s="178">
        <v>22767</v>
      </c>
      <c r="X89" s="179">
        <v>22767</v>
      </c>
      <c r="Y89" s="180">
        <v>22767</v>
      </c>
      <c r="Z89" s="181">
        <v>159367</v>
      </c>
      <c r="AA89" s="217">
        <f t="shared" si="9"/>
        <v>227668</v>
      </c>
      <c r="AB89" s="11"/>
    </row>
    <row r="90" spans="1:28" s="23" customFormat="1" ht="12.75" customHeight="1">
      <c r="A90" s="115">
        <v>219035</v>
      </c>
      <c r="B90" s="53"/>
      <c r="C90" s="107"/>
      <c r="D90" s="99"/>
      <c r="E90" s="80"/>
      <c r="F90" s="72"/>
      <c r="G90" s="67"/>
      <c r="H90" s="60"/>
      <c r="I90" s="53"/>
      <c r="J90" s="40"/>
      <c r="K90" s="22" t="s">
        <v>182</v>
      </c>
      <c r="L90" s="84" t="s">
        <v>44</v>
      </c>
      <c r="M90" s="11">
        <f t="shared" si="10"/>
        <v>91972</v>
      </c>
      <c r="N90" s="12" t="s">
        <v>5</v>
      </c>
      <c r="O90" s="11">
        <v>19112</v>
      </c>
      <c r="P90" s="12" t="s">
        <v>6</v>
      </c>
      <c r="Q90" s="11">
        <v>91972</v>
      </c>
      <c r="R90" s="11"/>
      <c r="S90" s="11"/>
      <c r="T90" s="230">
        <v>54605</v>
      </c>
      <c r="U90" s="143" t="s">
        <v>192</v>
      </c>
      <c r="V90" s="250">
        <f t="shared" si="11"/>
        <v>146577</v>
      </c>
      <c r="W90" s="178"/>
      <c r="X90" s="179">
        <v>91977</v>
      </c>
      <c r="Y90" s="180"/>
      <c r="Z90" s="181"/>
      <c r="AA90" s="217">
        <f t="shared" si="9"/>
        <v>91977</v>
      </c>
      <c r="AB90" s="11"/>
    </row>
    <row r="91" spans="1:28" s="23" customFormat="1" ht="12.75" customHeight="1">
      <c r="A91" s="115">
        <v>219036</v>
      </c>
      <c r="B91" s="53"/>
      <c r="C91" s="107"/>
      <c r="D91" s="99"/>
      <c r="E91" s="80"/>
      <c r="F91" s="72"/>
      <c r="G91" s="67"/>
      <c r="H91" s="60"/>
      <c r="I91" s="53"/>
      <c r="J91" s="40"/>
      <c r="K91" s="22" t="s">
        <v>182</v>
      </c>
      <c r="L91" s="84" t="s">
        <v>129</v>
      </c>
      <c r="M91" s="11">
        <f t="shared" si="10"/>
        <v>627671</v>
      </c>
      <c r="N91" s="12" t="s">
        <v>5</v>
      </c>
      <c r="O91" s="11">
        <v>116802</v>
      </c>
      <c r="P91" s="12" t="s">
        <v>6</v>
      </c>
      <c r="Q91" s="11">
        <v>627671</v>
      </c>
      <c r="R91" s="11"/>
      <c r="S91" s="11"/>
      <c r="T91" s="230">
        <v>333720</v>
      </c>
      <c r="U91" s="143" t="s">
        <v>192</v>
      </c>
      <c r="V91" s="250">
        <f t="shared" si="11"/>
        <v>961391</v>
      </c>
      <c r="W91" s="178"/>
      <c r="X91" s="179"/>
      <c r="Y91" s="180"/>
      <c r="Z91" s="181">
        <v>263908</v>
      </c>
      <c r="AA91" s="217">
        <f t="shared" si="9"/>
        <v>263908</v>
      </c>
      <c r="AB91" s="11">
        <f>(M91)/2</f>
        <v>313836</v>
      </c>
    </row>
    <row r="92" spans="1:28" s="23" customFormat="1" ht="12.75" customHeight="1">
      <c r="A92" s="115">
        <v>219037</v>
      </c>
      <c r="B92" s="53"/>
      <c r="C92" s="107"/>
      <c r="D92" s="99"/>
      <c r="E92" s="80"/>
      <c r="F92" s="72"/>
      <c r="G92" s="67"/>
      <c r="H92" s="60"/>
      <c r="I92" s="53"/>
      <c r="J92" s="40"/>
      <c r="K92" s="22" t="s">
        <v>182</v>
      </c>
      <c r="L92" s="84" t="s">
        <v>15</v>
      </c>
      <c r="M92" s="11">
        <f t="shared" si="10"/>
        <v>238684</v>
      </c>
      <c r="N92" s="12" t="s">
        <v>5</v>
      </c>
      <c r="O92" s="11">
        <v>41956</v>
      </c>
      <c r="P92" s="12" t="s">
        <v>6</v>
      </c>
      <c r="Q92" s="11">
        <v>238684</v>
      </c>
      <c r="R92" s="11"/>
      <c r="S92" s="11"/>
      <c r="T92" s="230">
        <v>119874</v>
      </c>
      <c r="U92" s="143" t="s">
        <v>192</v>
      </c>
      <c r="V92" s="250">
        <f t="shared" si="11"/>
        <v>358558</v>
      </c>
      <c r="W92" s="178"/>
      <c r="X92" s="179">
        <v>190735</v>
      </c>
      <c r="Y92" s="180"/>
      <c r="Z92" s="181"/>
      <c r="AA92" s="217">
        <f t="shared" si="9"/>
        <v>190735</v>
      </c>
      <c r="AB92" s="11"/>
    </row>
    <row r="93" spans="1:28" s="23" customFormat="1" ht="12.75" customHeight="1">
      <c r="A93" s="115">
        <v>219038</v>
      </c>
      <c r="B93" s="53"/>
      <c r="C93" s="107"/>
      <c r="D93" s="99"/>
      <c r="E93" s="80"/>
      <c r="F93" s="72"/>
      <c r="G93" s="67"/>
      <c r="H93" s="60"/>
      <c r="I93" s="53"/>
      <c r="J93" s="40"/>
      <c r="K93" s="22" t="s">
        <v>182</v>
      </c>
      <c r="L93" s="84" t="s">
        <v>130</v>
      </c>
      <c r="M93" s="11">
        <f t="shared" si="10"/>
        <v>606566</v>
      </c>
      <c r="N93" s="12" t="s">
        <v>5</v>
      </c>
      <c r="O93" s="11">
        <v>101642</v>
      </c>
      <c r="P93" s="12" t="s">
        <v>6</v>
      </c>
      <c r="Q93" s="11">
        <v>606566</v>
      </c>
      <c r="R93" s="11"/>
      <c r="S93" s="11"/>
      <c r="T93" s="230">
        <v>290405</v>
      </c>
      <c r="U93" s="143" t="s">
        <v>192</v>
      </c>
      <c r="V93" s="250">
        <f t="shared" si="11"/>
        <v>896971</v>
      </c>
      <c r="W93" s="227">
        <v>315000</v>
      </c>
      <c r="X93" s="227">
        <v>75000</v>
      </c>
      <c r="Y93" s="227"/>
      <c r="Z93" s="227">
        <v>306427</v>
      </c>
      <c r="AA93" s="228">
        <f t="shared" si="9"/>
        <v>696427</v>
      </c>
      <c r="AB93" s="220">
        <f>(M93)/2</f>
        <v>303283</v>
      </c>
    </row>
    <row r="94" spans="1:28" s="23" customFormat="1" ht="12.75" customHeight="1">
      <c r="A94" s="115">
        <v>219039</v>
      </c>
      <c r="B94" s="53"/>
      <c r="C94" s="107"/>
      <c r="D94" s="99"/>
      <c r="E94" s="80"/>
      <c r="F94" s="72"/>
      <c r="G94" s="67"/>
      <c r="H94" s="60"/>
      <c r="I94" s="53"/>
      <c r="J94" s="40"/>
      <c r="K94" s="22" t="s">
        <v>182</v>
      </c>
      <c r="L94" s="84" t="s">
        <v>131</v>
      </c>
      <c r="M94" s="11">
        <f t="shared" si="10"/>
        <v>958767</v>
      </c>
      <c r="N94" s="12" t="s">
        <v>5</v>
      </c>
      <c r="O94" s="11">
        <v>145757</v>
      </c>
      <c r="P94" s="12" t="s">
        <v>6</v>
      </c>
      <c r="Q94" s="11">
        <v>958767</v>
      </c>
      <c r="R94" s="11"/>
      <c r="S94" s="11"/>
      <c r="T94" s="230">
        <v>416449</v>
      </c>
      <c r="U94" s="143" t="s">
        <v>192</v>
      </c>
      <c r="V94" s="250">
        <f t="shared" si="11"/>
        <v>1375216</v>
      </c>
      <c r="W94" s="178">
        <v>107739</v>
      </c>
      <c r="X94" s="179">
        <v>196000</v>
      </c>
      <c r="Y94" s="180">
        <v>180000</v>
      </c>
      <c r="Z94" s="181">
        <v>213452</v>
      </c>
      <c r="AA94" s="217">
        <f t="shared" si="9"/>
        <v>697191</v>
      </c>
      <c r="AB94" s="11">
        <f>(M94)/2</f>
        <v>479384</v>
      </c>
    </row>
    <row r="95" spans="1:28" s="23" customFormat="1" ht="12.75" customHeight="1">
      <c r="A95" s="115">
        <v>219040</v>
      </c>
      <c r="B95" s="53"/>
      <c r="C95" s="107"/>
      <c r="D95" s="99"/>
      <c r="E95" s="80"/>
      <c r="F95" s="72"/>
      <c r="G95" s="67"/>
      <c r="H95" s="60"/>
      <c r="I95" s="53"/>
      <c r="J95" s="40"/>
      <c r="K95" s="22" t="s">
        <v>182</v>
      </c>
      <c r="L95" s="84" t="s">
        <v>64</v>
      </c>
      <c r="M95" s="11">
        <f t="shared" si="10"/>
        <v>713333</v>
      </c>
      <c r="N95" s="12" t="s">
        <v>5</v>
      </c>
      <c r="O95" s="11">
        <v>145833</v>
      </c>
      <c r="P95" s="12" t="s">
        <v>6</v>
      </c>
      <c r="Q95" s="11">
        <v>713333</v>
      </c>
      <c r="R95" s="11"/>
      <c r="S95" s="11"/>
      <c r="T95" s="230">
        <v>416667</v>
      </c>
      <c r="U95" s="143" t="s">
        <v>192</v>
      </c>
      <c r="V95" s="250">
        <f t="shared" si="11"/>
        <v>1130000</v>
      </c>
      <c r="W95" s="227">
        <v>75000</v>
      </c>
      <c r="X95" s="227">
        <v>75000</v>
      </c>
      <c r="Y95" s="227">
        <v>75000</v>
      </c>
      <c r="Z95" s="227">
        <v>775000</v>
      </c>
      <c r="AA95" s="217">
        <f t="shared" si="9"/>
        <v>1000000</v>
      </c>
      <c r="AB95" s="11">
        <f>(M95)/2</f>
        <v>356667</v>
      </c>
    </row>
    <row r="96" spans="1:28" s="23" customFormat="1" ht="12.75" customHeight="1">
      <c r="A96" s="115">
        <v>219041</v>
      </c>
      <c r="B96" s="53"/>
      <c r="C96" s="107"/>
      <c r="D96" s="99"/>
      <c r="E96" s="80"/>
      <c r="F96" s="72"/>
      <c r="G96" s="67"/>
      <c r="H96" s="60"/>
      <c r="I96" s="53"/>
      <c r="J96" s="40"/>
      <c r="K96" s="22" t="s">
        <v>182</v>
      </c>
      <c r="L96" s="84" t="s">
        <v>132</v>
      </c>
      <c r="M96" s="11">
        <f t="shared" si="10"/>
        <v>164243</v>
      </c>
      <c r="N96" s="12" t="s">
        <v>5</v>
      </c>
      <c r="O96" s="11">
        <v>28787</v>
      </c>
      <c r="P96" s="12" t="s">
        <v>6</v>
      </c>
      <c r="Q96" s="11">
        <v>164243</v>
      </c>
      <c r="R96" s="11"/>
      <c r="S96" s="11"/>
      <c r="T96" s="230">
        <v>82247</v>
      </c>
      <c r="U96" s="143" t="s">
        <v>192</v>
      </c>
      <c r="V96" s="250">
        <f t="shared" si="11"/>
        <v>246490</v>
      </c>
      <c r="W96" s="178"/>
      <c r="X96" s="227">
        <v>168909</v>
      </c>
      <c r="Y96" s="180"/>
      <c r="Z96" s="181"/>
      <c r="AA96" s="217">
        <f t="shared" si="9"/>
        <v>168909</v>
      </c>
      <c r="AB96" s="11"/>
    </row>
    <row r="97" spans="1:28" s="23" customFormat="1" ht="12.75" customHeight="1">
      <c r="A97" s="115">
        <v>219042</v>
      </c>
      <c r="B97" s="53"/>
      <c r="C97" s="107"/>
      <c r="D97" s="99"/>
      <c r="E97" s="80"/>
      <c r="F97" s="72"/>
      <c r="G97" s="67"/>
      <c r="H97" s="60"/>
      <c r="I97" s="53"/>
      <c r="J97" s="40"/>
      <c r="K97" s="22" t="s">
        <v>182</v>
      </c>
      <c r="L97" s="84" t="s">
        <v>134</v>
      </c>
      <c r="M97" s="11">
        <f>+Q97+S97</f>
        <v>397892</v>
      </c>
      <c r="N97" s="12" t="s">
        <v>5</v>
      </c>
      <c r="O97" s="11">
        <v>64167</v>
      </c>
      <c r="P97" s="12" t="s">
        <v>6</v>
      </c>
      <c r="Q97" s="11">
        <v>397892</v>
      </c>
      <c r="R97" s="11"/>
      <c r="S97" s="11"/>
      <c r="T97" s="230">
        <v>183333</v>
      </c>
      <c r="U97" s="143" t="s">
        <v>192</v>
      </c>
      <c r="V97" s="250">
        <f t="shared" si="11"/>
        <v>581225</v>
      </c>
      <c r="W97" s="178"/>
      <c r="X97" s="179">
        <v>24992</v>
      </c>
      <c r="Y97" s="180">
        <v>3440</v>
      </c>
      <c r="Z97" s="181">
        <v>221494</v>
      </c>
      <c r="AA97" s="217">
        <f t="shared" si="9"/>
        <v>249926</v>
      </c>
      <c r="AB97" s="11"/>
    </row>
    <row r="98" spans="1:28" s="23" customFormat="1" ht="12.75" customHeight="1">
      <c r="A98" s="115"/>
      <c r="B98" s="53"/>
      <c r="C98" s="107"/>
      <c r="D98" s="99"/>
      <c r="E98" s="80"/>
      <c r="F98" s="72"/>
      <c r="G98" s="67"/>
      <c r="H98" s="60"/>
      <c r="I98" s="53"/>
      <c r="J98" s="40"/>
      <c r="K98" s="22"/>
      <c r="L98" s="84"/>
      <c r="M98" s="11"/>
      <c r="N98" s="12"/>
      <c r="O98" s="11"/>
      <c r="P98" s="12"/>
      <c r="Q98" s="11"/>
      <c r="R98" s="11"/>
      <c r="S98" s="11"/>
      <c r="T98" s="230"/>
      <c r="U98" s="143"/>
      <c r="V98" s="250"/>
      <c r="W98" s="178"/>
      <c r="X98" s="179"/>
      <c r="Y98" s="180"/>
      <c r="Z98" s="181"/>
      <c r="AA98" s="217"/>
      <c r="AB98" s="11"/>
    </row>
    <row r="99" spans="1:28" s="23" customFormat="1" ht="12.75" customHeight="1">
      <c r="A99" s="115"/>
      <c r="B99" s="53"/>
      <c r="C99" s="107"/>
      <c r="D99" s="99"/>
      <c r="E99" s="80"/>
      <c r="F99" s="72"/>
      <c r="G99" s="67"/>
      <c r="H99" s="60"/>
      <c r="I99" s="53"/>
      <c r="J99" s="40"/>
      <c r="K99" s="22"/>
      <c r="L99" s="84"/>
      <c r="M99" s="11"/>
      <c r="N99" s="12"/>
      <c r="O99" s="11"/>
      <c r="P99" s="12"/>
      <c r="Q99" s="11"/>
      <c r="R99" s="11"/>
      <c r="S99" s="11"/>
      <c r="T99" s="230"/>
      <c r="U99" s="143"/>
      <c r="V99" s="250"/>
      <c r="W99" s="178"/>
      <c r="X99" s="179"/>
      <c r="Y99" s="180"/>
      <c r="Z99" s="181"/>
      <c r="AA99" s="217"/>
      <c r="AB99" s="11"/>
    </row>
    <row r="100" spans="2:28" s="23" customFormat="1" ht="12.75" customHeight="1">
      <c r="B100" s="53"/>
      <c r="C100" s="107"/>
      <c r="D100" s="99"/>
      <c r="E100" s="80"/>
      <c r="F100" s="72"/>
      <c r="G100" s="67"/>
      <c r="H100" s="60"/>
      <c r="I100" s="53"/>
      <c r="J100" s="40"/>
      <c r="K100" s="22"/>
      <c r="L100" s="219" t="s">
        <v>162</v>
      </c>
      <c r="M100" s="11"/>
      <c r="N100" s="12"/>
      <c r="O100" s="11"/>
      <c r="P100" s="12"/>
      <c r="Q100" s="11"/>
      <c r="R100" s="11"/>
      <c r="S100" s="11"/>
      <c r="T100" s="230"/>
      <c r="U100" s="143"/>
      <c r="V100" s="250"/>
      <c r="W100" s="178"/>
      <c r="X100" s="179"/>
      <c r="Y100" s="180"/>
      <c r="Z100" s="181"/>
      <c r="AA100" s="217"/>
      <c r="AB100" s="11"/>
    </row>
    <row r="101" spans="1:28" s="23" customFormat="1" ht="12.75" customHeight="1">
      <c r="A101" s="115">
        <v>219050</v>
      </c>
      <c r="B101" s="53"/>
      <c r="C101" s="107"/>
      <c r="D101" s="99"/>
      <c r="E101" s="80"/>
      <c r="F101" s="72"/>
      <c r="G101" s="67"/>
      <c r="H101" s="60"/>
      <c r="I101" s="53"/>
      <c r="J101" s="40"/>
      <c r="K101" s="22"/>
      <c r="L101" s="84" t="s">
        <v>163</v>
      </c>
      <c r="M101" s="11">
        <f aca="true" t="shared" si="12" ref="M101:M109">+Q101+S101</f>
        <v>291370</v>
      </c>
      <c r="N101" s="12" t="s">
        <v>5</v>
      </c>
      <c r="O101" s="11">
        <f aca="true" t="shared" si="13" ref="O101:O109">M101/4</f>
        <v>72843</v>
      </c>
      <c r="P101" s="12" t="s">
        <v>6</v>
      </c>
      <c r="Q101" s="11">
        <v>291370</v>
      </c>
      <c r="R101" s="11"/>
      <c r="S101" s="11"/>
      <c r="T101" s="230"/>
      <c r="U101" s="143"/>
      <c r="V101" s="250">
        <f aca="true" t="shared" si="14" ref="V101:V109">(M101)+(T101)</f>
        <v>291370</v>
      </c>
      <c r="W101" s="178"/>
      <c r="X101" s="179"/>
      <c r="Y101" s="180"/>
      <c r="Z101" s="181">
        <v>291369</v>
      </c>
      <c r="AA101" s="217">
        <f aca="true" t="shared" si="15" ref="AA101:AA109">SUM(W101:Z101)</f>
        <v>291369</v>
      </c>
      <c r="AB101" s="11"/>
    </row>
    <row r="102" spans="1:28" s="23" customFormat="1" ht="12.75" customHeight="1">
      <c r="A102" s="115">
        <v>219051</v>
      </c>
      <c r="B102" s="53"/>
      <c r="C102" s="107"/>
      <c r="D102" s="99"/>
      <c r="E102" s="80"/>
      <c r="F102" s="72"/>
      <c r="G102" s="67"/>
      <c r="H102" s="60"/>
      <c r="I102" s="53"/>
      <c r="J102" s="40"/>
      <c r="K102" s="22"/>
      <c r="L102" s="84" t="s">
        <v>166</v>
      </c>
      <c r="M102" s="11">
        <f t="shared" si="12"/>
        <v>116847</v>
      </c>
      <c r="N102" s="12" t="s">
        <v>5</v>
      </c>
      <c r="O102" s="11">
        <f t="shared" si="13"/>
        <v>29212</v>
      </c>
      <c r="P102" s="12" t="s">
        <v>6</v>
      </c>
      <c r="Q102" s="11">
        <v>116847</v>
      </c>
      <c r="R102" s="11"/>
      <c r="S102" s="11"/>
      <c r="T102" s="230"/>
      <c r="U102" s="143"/>
      <c r="V102" s="250">
        <f t="shared" si="14"/>
        <v>116847</v>
      </c>
      <c r="W102" s="178"/>
      <c r="X102" s="179"/>
      <c r="Y102" s="180">
        <v>14250</v>
      </c>
      <c r="Z102" s="181">
        <v>102597</v>
      </c>
      <c r="AA102" s="217">
        <f t="shared" si="15"/>
        <v>116847</v>
      </c>
      <c r="AB102" s="11"/>
    </row>
    <row r="103" spans="1:28" s="23" customFormat="1" ht="12.75" customHeight="1">
      <c r="A103" s="115">
        <v>219052</v>
      </c>
      <c r="B103" s="53"/>
      <c r="C103" s="107"/>
      <c r="D103" s="99"/>
      <c r="E103" s="80"/>
      <c r="F103" s="72"/>
      <c r="G103" s="67"/>
      <c r="H103" s="60"/>
      <c r="I103" s="53"/>
      <c r="J103" s="40"/>
      <c r="K103" s="22"/>
      <c r="L103" s="84" t="s">
        <v>167</v>
      </c>
      <c r="M103" s="11">
        <f t="shared" si="12"/>
        <v>195000</v>
      </c>
      <c r="N103" s="12" t="s">
        <v>5</v>
      </c>
      <c r="O103" s="11">
        <f t="shared" si="13"/>
        <v>48750</v>
      </c>
      <c r="P103" s="12" t="s">
        <v>6</v>
      </c>
      <c r="Q103" s="11">
        <v>195000</v>
      </c>
      <c r="R103" s="11"/>
      <c r="S103" s="11"/>
      <c r="T103" s="230"/>
      <c r="U103" s="143"/>
      <c r="V103" s="250">
        <f t="shared" si="14"/>
        <v>195000</v>
      </c>
      <c r="W103" s="178"/>
      <c r="X103" s="179"/>
      <c r="Y103" s="180"/>
      <c r="Z103" s="181">
        <v>195000</v>
      </c>
      <c r="AA103" s="217">
        <f t="shared" si="15"/>
        <v>195000</v>
      </c>
      <c r="AB103" s="11"/>
    </row>
    <row r="104" spans="1:28" s="23" customFormat="1" ht="12.75" customHeight="1">
      <c r="A104" s="115">
        <v>219053</v>
      </c>
      <c r="B104" s="53"/>
      <c r="C104" s="107"/>
      <c r="D104" s="99"/>
      <c r="E104" s="80"/>
      <c r="F104" s="72"/>
      <c r="G104" s="67"/>
      <c r="H104" s="60"/>
      <c r="I104" s="53"/>
      <c r="J104" s="40"/>
      <c r="K104" s="22"/>
      <c r="L104" s="84" t="s">
        <v>169</v>
      </c>
      <c r="M104" s="11">
        <f t="shared" si="12"/>
        <v>220316</v>
      </c>
      <c r="N104" s="12" t="s">
        <v>5</v>
      </c>
      <c r="O104" s="11">
        <f t="shared" si="13"/>
        <v>55079</v>
      </c>
      <c r="P104" s="12" t="s">
        <v>6</v>
      </c>
      <c r="Q104" s="11">
        <v>220316</v>
      </c>
      <c r="R104" s="11"/>
      <c r="S104" s="11"/>
      <c r="T104" s="230"/>
      <c r="U104" s="143"/>
      <c r="V104" s="250">
        <f t="shared" si="14"/>
        <v>220316</v>
      </c>
      <c r="W104" s="178"/>
      <c r="X104" s="179"/>
      <c r="Y104" s="180"/>
      <c r="Z104" s="181"/>
      <c r="AA104" s="217">
        <f t="shared" si="15"/>
        <v>0</v>
      </c>
      <c r="AB104" s="11"/>
    </row>
    <row r="105" spans="1:28" s="23" customFormat="1" ht="12.75" customHeight="1">
      <c r="A105" s="115">
        <v>219054</v>
      </c>
      <c r="B105" s="53"/>
      <c r="C105" s="107"/>
      <c r="D105" s="99"/>
      <c r="E105" s="80"/>
      <c r="F105" s="72"/>
      <c r="G105" s="67"/>
      <c r="H105" s="60"/>
      <c r="I105" s="53"/>
      <c r="J105" s="40"/>
      <c r="K105" s="22"/>
      <c r="L105" s="84" t="s">
        <v>165</v>
      </c>
      <c r="M105" s="11">
        <f t="shared" si="12"/>
        <v>594115</v>
      </c>
      <c r="N105" s="12" t="s">
        <v>5</v>
      </c>
      <c r="O105" s="11">
        <f t="shared" si="13"/>
        <v>148529</v>
      </c>
      <c r="P105" s="12" t="s">
        <v>6</v>
      </c>
      <c r="Q105" s="11">
        <v>594115</v>
      </c>
      <c r="R105" s="11"/>
      <c r="S105" s="11"/>
      <c r="T105" s="230"/>
      <c r="U105" s="143"/>
      <c r="V105" s="250">
        <f t="shared" si="14"/>
        <v>594115</v>
      </c>
      <c r="W105" s="178">
        <v>180000</v>
      </c>
      <c r="X105" s="179">
        <v>220000</v>
      </c>
      <c r="Y105" s="180">
        <v>134115</v>
      </c>
      <c r="Z105" s="181">
        <v>60000</v>
      </c>
      <c r="AA105" s="217">
        <f t="shared" si="15"/>
        <v>594115</v>
      </c>
      <c r="AB105" s="11"/>
    </row>
    <row r="106" spans="1:28" s="23" customFormat="1" ht="12.75" customHeight="1">
      <c r="A106" s="115">
        <v>219055</v>
      </c>
      <c r="B106" s="53"/>
      <c r="C106" s="107"/>
      <c r="D106" s="99"/>
      <c r="E106" s="80"/>
      <c r="F106" s="72"/>
      <c r="G106" s="67"/>
      <c r="H106" s="60"/>
      <c r="I106" s="53"/>
      <c r="J106" s="40"/>
      <c r="K106" s="22"/>
      <c r="L106" s="84" t="s">
        <v>69</v>
      </c>
      <c r="M106" s="11">
        <f t="shared" si="12"/>
        <v>299356</v>
      </c>
      <c r="N106" s="12" t="s">
        <v>5</v>
      </c>
      <c r="O106" s="11">
        <f t="shared" si="13"/>
        <v>74839</v>
      </c>
      <c r="P106" s="12" t="s">
        <v>6</v>
      </c>
      <c r="Q106" s="11">
        <v>299356</v>
      </c>
      <c r="R106" s="11"/>
      <c r="S106" s="11"/>
      <c r="T106" s="230"/>
      <c r="U106" s="143"/>
      <c r="V106" s="250">
        <f t="shared" si="14"/>
        <v>299356</v>
      </c>
      <c r="W106" s="178">
        <v>49892</v>
      </c>
      <c r="X106" s="179">
        <v>149678</v>
      </c>
      <c r="Y106" s="180">
        <v>49892</v>
      </c>
      <c r="Z106" s="181">
        <v>49892</v>
      </c>
      <c r="AA106" s="217">
        <f t="shared" si="15"/>
        <v>299354</v>
      </c>
      <c r="AB106" s="11"/>
    </row>
    <row r="107" spans="1:28" s="23" customFormat="1" ht="12.75" customHeight="1">
      <c r="A107" s="115">
        <v>219056</v>
      </c>
      <c r="B107" s="53"/>
      <c r="C107" s="107"/>
      <c r="D107" s="99"/>
      <c r="E107" s="80"/>
      <c r="F107" s="72"/>
      <c r="G107" s="67"/>
      <c r="H107" s="60"/>
      <c r="I107" s="53"/>
      <c r="J107" s="40"/>
      <c r="K107" s="22"/>
      <c r="L107" s="84" t="s">
        <v>164</v>
      </c>
      <c r="M107" s="11">
        <f t="shared" si="12"/>
        <v>128632</v>
      </c>
      <c r="N107" s="12" t="s">
        <v>5</v>
      </c>
      <c r="O107" s="11">
        <f t="shared" si="13"/>
        <v>32158</v>
      </c>
      <c r="P107" s="12" t="s">
        <v>6</v>
      </c>
      <c r="Q107" s="11">
        <v>128632</v>
      </c>
      <c r="R107" s="11"/>
      <c r="S107" s="11"/>
      <c r="T107" s="230"/>
      <c r="U107" s="143"/>
      <c r="V107" s="250">
        <f t="shared" si="14"/>
        <v>128632</v>
      </c>
      <c r="W107" s="178"/>
      <c r="X107" s="179"/>
      <c r="Y107" s="180"/>
      <c r="Z107" s="181"/>
      <c r="AA107" s="217">
        <f t="shared" si="15"/>
        <v>0</v>
      </c>
      <c r="AB107" s="11"/>
    </row>
    <row r="108" spans="1:28" s="23" customFormat="1" ht="12.75" customHeight="1">
      <c r="A108" s="115">
        <v>219057</v>
      </c>
      <c r="B108" s="53"/>
      <c r="C108" s="107"/>
      <c r="D108" s="99"/>
      <c r="E108" s="80"/>
      <c r="F108" s="72"/>
      <c r="G108" s="67"/>
      <c r="H108" s="60"/>
      <c r="I108" s="53"/>
      <c r="J108" s="40"/>
      <c r="K108" s="22"/>
      <c r="L108" s="84" t="s">
        <v>170</v>
      </c>
      <c r="M108" s="11">
        <f t="shared" si="12"/>
        <v>937385</v>
      </c>
      <c r="N108" s="12" t="s">
        <v>5</v>
      </c>
      <c r="O108" s="11">
        <f t="shared" si="13"/>
        <v>234346</v>
      </c>
      <c r="P108" s="12" t="s">
        <v>6</v>
      </c>
      <c r="Q108" s="11">
        <v>937385</v>
      </c>
      <c r="R108" s="11"/>
      <c r="S108" s="11"/>
      <c r="T108" s="230"/>
      <c r="U108" s="143"/>
      <c r="V108" s="250">
        <f t="shared" si="14"/>
        <v>937385</v>
      </c>
      <c r="W108" s="178">
        <v>128632</v>
      </c>
      <c r="X108" s="179"/>
      <c r="Y108" s="180"/>
      <c r="Z108" s="181"/>
      <c r="AA108" s="217">
        <f t="shared" si="15"/>
        <v>128632</v>
      </c>
      <c r="AB108" s="11"/>
    </row>
    <row r="109" spans="1:28" s="23" customFormat="1" ht="12.75" customHeight="1">
      <c r="A109" s="115">
        <v>219058</v>
      </c>
      <c r="B109" s="53"/>
      <c r="C109" s="107"/>
      <c r="D109" s="99"/>
      <c r="E109" s="80"/>
      <c r="F109" s="72"/>
      <c r="G109" s="67"/>
      <c r="H109" s="60"/>
      <c r="I109" s="53"/>
      <c r="J109" s="40"/>
      <c r="K109" s="22"/>
      <c r="L109" s="84" t="s">
        <v>168</v>
      </c>
      <c r="M109" s="11">
        <f t="shared" si="12"/>
        <v>959297</v>
      </c>
      <c r="N109" s="12" t="s">
        <v>5</v>
      </c>
      <c r="O109" s="11">
        <f t="shared" si="13"/>
        <v>239824</v>
      </c>
      <c r="P109" s="12" t="s">
        <v>6</v>
      </c>
      <c r="Q109" s="11">
        <v>959297</v>
      </c>
      <c r="R109" s="11"/>
      <c r="S109" s="11"/>
      <c r="T109" s="230"/>
      <c r="U109" s="143"/>
      <c r="V109" s="250">
        <f t="shared" si="14"/>
        <v>959297</v>
      </c>
      <c r="W109" s="178"/>
      <c r="X109" s="179"/>
      <c r="Y109" s="180"/>
      <c r="Z109" s="181">
        <v>959297</v>
      </c>
      <c r="AA109" s="217">
        <f t="shared" si="15"/>
        <v>959297</v>
      </c>
      <c r="AB109" s="11"/>
    </row>
    <row r="110" spans="1:28" s="23" customFormat="1" ht="12.75" customHeight="1">
      <c r="A110" s="72"/>
      <c r="B110" s="53"/>
      <c r="C110" s="107"/>
      <c r="D110" s="99"/>
      <c r="E110" s="80"/>
      <c r="F110" s="72"/>
      <c r="G110" s="67"/>
      <c r="H110" s="60"/>
      <c r="I110" s="53"/>
      <c r="J110" s="40"/>
      <c r="K110" s="22"/>
      <c r="L110" s="84"/>
      <c r="M110" s="11"/>
      <c r="N110" s="12"/>
      <c r="O110" s="11"/>
      <c r="P110" s="12"/>
      <c r="Q110" s="11"/>
      <c r="R110" s="11"/>
      <c r="S110" s="11"/>
      <c r="T110" s="230"/>
      <c r="U110" s="143"/>
      <c r="V110" s="250"/>
      <c r="W110" s="178"/>
      <c r="X110" s="179"/>
      <c r="Y110" s="180"/>
      <c r="Z110" s="181"/>
      <c r="AA110" s="215"/>
      <c r="AB110" s="11">
        <f>SUM(AB74:AB97)</f>
        <v>3542199</v>
      </c>
    </row>
    <row r="111" spans="1:28" s="23" customFormat="1" ht="12.75" customHeight="1">
      <c r="A111" s="72"/>
      <c r="B111" s="53"/>
      <c r="C111" s="107"/>
      <c r="D111" s="99"/>
      <c r="E111" s="80"/>
      <c r="F111" s="72"/>
      <c r="G111" s="67"/>
      <c r="H111" s="60"/>
      <c r="I111" s="53"/>
      <c r="J111" s="40"/>
      <c r="K111" s="22"/>
      <c r="L111" s="84"/>
      <c r="M111" s="11"/>
      <c r="N111" s="12"/>
      <c r="O111" s="11"/>
      <c r="P111" s="12"/>
      <c r="Q111" s="11"/>
      <c r="R111" s="11"/>
      <c r="S111" s="11"/>
      <c r="T111" s="230"/>
      <c r="U111" s="143"/>
      <c r="V111" s="250"/>
      <c r="W111" s="178"/>
      <c r="X111" s="179"/>
      <c r="Y111" s="180"/>
      <c r="Z111" s="181"/>
      <c r="AA111" s="215"/>
      <c r="AB111" s="11"/>
    </row>
    <row r="112" spans="1:28" s="23" customFormat="1" ht="12.75" customHeight="1">
      <c r="A112" s="72"/>
      <c r="B112" s="53"/>
      <c r="C112" s="107"/>
      <c r="D112" s="99"/>
      <c r="E112" s="80"/>
      <c r="F112" s="72"/>
      <c r="G112" s="67"/>
      <c r="H112" s="60"/>
      <c r="I112" s="53"/>
      <c r="J112" s="40"/>
      <c r="K112" s="21" t="s">
        <v>70</v>
      </c>
      <c r="L112" s="120"/>
      <c r="M112" s="11"/>
      <c r="N112" s="12"/>
      <c r="O112" s="11"/>
      <c r="P112" s="12"/>
      <c r="Q112" s="4"/>
      <c r="R112" s="50"/>
      <c r="S112" s="50"/>
      <c r="T112" s="233"/>
      <c r="U112" s="234"/>
      <c r="V112" s="248"/>
      <c r="W112" s="178"/>
      <c r="X112" s="179"/>
      <c r="Y112" s="180"/>
      <c r="Z112" s="181"/>
      <c r="AA112" s="215"/>
      <c r="AB112" s="11"/>
    </row>
    <row r="113" spans="1:28" s="23" customFormat="1" ht="7.5" customHeight="1">
      <c r="A113" s="72"/>
      <c r="B113" s="53"/>
      <c r="C113" s="107"/>
      <c r="D113" s="99"/>
      <c r="E113" s="80"/>
      <c r="F113" s="72"/>
      <c r="G113" s="67"/>
      <c r="H113" s="60"/>
      <c r="I113" s="53"/>
      <c r="J113" s="40"/>
      <c r="K113" s="22"/>
      <c r="L113" s="84"/>
      <c r="M113" s="11"/>
      <c r="N113" s="12"/>
      <c r="O113" s="11"/>
      <c r="P113" s="12"/>
      <c r="Q113" s="4"/>
      <c r="R113" s="50"/>
      <c r="S113" s="50"/>
      <c r="T113" s="233"/>
      <c r="U113" s="234"/>
      <c r="V113" s="248"/>
      <c r="W113" s="178"/>
      <c r="X113" s="179"/>
      <c r="Y113" s="180"/>
      <c r="Z113" s="181"/>
      <c r="AA113" s="215"/>
      <c r="AB113" s="11"/>
    </row>
    <row r="114" spans="1:28" s="23" customFormat="1" ht="12.75" customHeight="1" hidden="1">
      <c r="A114" s="164" t="s">
        <v>84</v>
      </c>
      <c r="B114" s="141"/>
      <c r="C114" s="136"/>
      <c r="D114" s="137"/>
      <c r="E114" s="138"/>
      <c r="F114" s="135"/>
      <c r="G114" s="139"/>
      <c r="H114" s="140"/>
      <c r="I114" s="141"/>
      <c r="J114" s="142"/>
      <c r="K114" s="146" t="s">
        <v>57</v>
      </c>
      <c r="L114" s="147"/>
      <c r="M114" s="143"/>
      <c r="N114" s="144"/>
      <c r="O114" s="143"/>
      <c r="P114" s="144"/>
      <c r="Q114" s="145"/>
      <c r="R114" s="143"/>
      <c r="S114" s="143"/>
      <c r="T114" s="230"/>
      <c r="U114" s="143"/>
      <c r="V114" s="250"/>
      <c r="W114" s="178"/>
      <c r="X114" s="179"/>
      <c r="Y114" s="180"/>
      <c r="Z114" s="181"/>
      <c r="AA114" s="215"/>
      <c r="AB114" s="143"/>
    </row>
    <row r="115" spans="1:28" s="23" customFormat="1" ht="12.75" customHeight="1" hidden="1">
      <c r="A115" s="148"/>
      <c r="B115" s="141"/>
      <c r="C115" s="136"/>
      <c r="D115" s="137"/>
      <c r="E115" s="138"/>
      <c r="F115" s="135"/>
      <c r="G115" s="139"/>
      <c r="H115" s="140"/>
      <c r="I115" s="141"/>
      <c r="J115" s="142"/>
      <c r="K115" s="146"/>
      <c r="L115" s="147"/>
      <c r="M115" s="143"/>
      <c r="N115" s="144"/>
      <c r="O115" s="143"/>
      <c r="P115" s="144"/>
      <c r="Q115" s="145"/>
      <c r="R115" s="143"/>
      <c r="S115" s="143"/>
      <c r="T115" s="230"/>
      <c r="U115" s="143"/>
      <c r="V115" s="250"/>
      <c r="W115" s="178"/>
      <c r="X115" s="179"/>
      <c r="Y115" s="180"/>
      <c r="Z115" s="181"/>
      <c r="AA115" s="215"/>
      <c r="AB115" s="143"/>
    </row>
    <row r="116" spans="1:28" s="23" customFormat="1" ht="12.75" customHeight="1" hidden="1">
      <c r="A116" s="148">
        <v>218188</v>
      </c>
      <c r="B116" s="141">
        <v>216181</v>
      </c>
      <c r="C116" s="136"/>
      <c r="D116" s="137"/>
      <c r="E116" s="138"/>
      <c r="F116" s="135"/>
      <c r="G116" s="139"/>
      <c r="H116" s="140"/>
      <c r="I116" s="141"/>
      <c r="J116" s="142"/>
      <c r="K116" s="146"/>
      <c r="L116" s="147" t="s">
        <v>49</v>
      </c>
      <c r="M116" s="143">
        <f aca="true" t="shared" si="16" ref="M116:M129">+Q116+S116</f>
        <v>0</v>
      </c>
      <c r="N116" s="144" t="s">
        <v>5</v>
      </c>
      <c r="O116" s="143">
        <f>M116/4</f>
        <v>0</v>
      </c>
      <c r="P116" s="144" t="s">
        <v>6</v>
      </c>
      <c r="Q116" s="145">
        <v>0</v>
      </c>
      <c r="R116" s="143"/>
      <c r="S116" s="143"/>
      <c r="T116" s="230"/>
      <c r="U116" s="143"/>
      <c r="V116" s="250"/>
      <c r="W116" s="178"/>
      <c r="X116" s="179"/>
      <c r="Y116" s="180"/>
      <c r="Z116" s="181"/>
      <c r="AA116" s="215"/>
      <c r="AB116" s="143"/>
    </row>
    <row r="117" spans="1:28" s="23" customFormat="1" ht="12.75" customHeight="1" hidden="1">
      <c r="A117" s="148">
        <v>218189</v>
      </c>
      <c r="B117" s="141">
        <v>216182</v>
      </c>
      <c r="C117" s="136"/>
      <c r="D117" s="137"/>
      <c r="E117" s="138"/>
      <c r="F117" s="135"/>
      <c r="G117" s="139"/>
      <c r="H117" s="140"/>
      <c r="I117" s="141"/>
      <c r="J117" s="142"/>
      <c r="K117" s="146"/>
      <c r="L117" s="147" t="s">
        <v>63</v>
      </c>
      <c r="M117" s="143">
        <f t="shared" si="16"/>
        <v>0</v>
      </c>
      <c r="N117" s="144" t="s">
        <v>5</v>
      </c>
      <c r="O117" s="143">
        <f aca="true" t="shared" si="17" ref="O117:O129">M117/4</f>
        <v>0</v>
      </c>
      <c r="P117" s="144" t="s">
        <v>6</v>
      </c>
      <c r="Q117" s="145">
        <v>0</v>
      </c>
      <c r="R117" s="143"/>
      <c r="S117" s="143"/>
      <c r="T117" s="230"/>
      <c r="U117" s="143"/>
      <c r="V117" s="250"/>
      <c r="W117" s="178"/>
      <c r="X117" s="179"/>
      <c r="Y117" s="180"/>
      <c r="Z117" s="181"/>
      <c r="AA117" s="215"/>
      <c r="AB117" s="143"/>
    </row>
    <row r="118" spans="1:28" s="23" customFormat="1" ht="12.75" customHeight="1" hidden="1">
      <c r="A118" s="148">
        <v>218182</v>
      </c>
      <c r="B118" s="141">
        <v>216183</v>
      </c>
      <c r="C118" s="136"/>
      <c r="D118" s="137"/>
      <c r="E118" s="138"/>
      <c r="F118" s="135"/>
      <c r="G118" s="139"/>
      <c r="H118" s="140"/>
      <c r="I118" s="141"/>
      <c r="J118" s="142"/>
      <c r="K118" s="146"/>
      <c r="L118" s="147" t="s">
        <v>39</v>
      </c>
      <c r="M118" s="143">
        <f t="shared" si="16"/>
        <v>0</v>
      </c>
      <c r="N118" s="144" t="s">
        <v>5</v>
      </c>
      <c r="O118" s="143">
        <f t="shared" si="17"/>
        <v>0</v>
      </c>
      <c r="P118" s="144" t="s">
        <v>6</v>
      </c>
      <c r="Q118" s="145">
        <v>0</v>
      </c>
      <c r="R118" s="143"/>
      <c r="S118" s="143"/>
      <c r="T118" s="230"/>
      <c r="U118" s="143"/>
      <c r="V118" s="250"/>
      <c r="W118" s="178"/>
      <c r="X118" s="179"/>
      <c r="Y118" s="180"/>
      <c r="Z118" s="181"/>
      <c r="AA118" s="215"/>
      <c r="AB118" s="143"/>
    </row>
    <row r="119" spans="1:28" s="23" customFormat="1" ht="12.75" customHeight="1" hidden="1">
      <c r="A119" s="148">
        <v>218181</v>
      </c>
      <c r="B119" s="141">
        <v>216184</v>
      </c>
      <c r="C119" s="136"/>
      <c r="D119" s="137"/>
      <c r="E119" s="138"/>
      <c r="F119" s="135"/>
      <c r="G119" s="139"/>
      <c r="H119" s="140"/>
      <c r="I119" s="141"/>
      <c r="J119" s="142"/>
      <c r="K119" s="146"/>
      <c r="L119" s="147" t="s">
        <v>58</v>
      </c>
      <c r="M119" s="143">
        <f t="shared" si="16"/>
        <v>0</v>
      </c>
      <c r="N119" s="144" t="s">
        <v>5</v>
      </c>
      <c r="O119" s="143">
        <f t="shared" si="17"/>
        <v>0</v>
      </c>
      <c r="P119" s="144" t="s">
        <v>6</v>
      </c>
      <c r="Q119" s="145">
        <v>0</v>
      </c>
      <c r="R119" s="143"/>
      <c r="S119" s="143"/>
      <c r="T119" s="230"/>
      <c r="U119" s="143"/>
      <c r="V119" s="250"/>
      <c r="W119" s="178"/>
      <c r="X119" s="179"/>
      <c r="Y119" s="180"/>
      <c r="Z119" s="181"/>
      <c r="AA119" s="215"/>
      <c r="AB119" s="143"/>
    </row>
    <row r="120" spans="1:28" s="23" customFormat="1" ht="12.75" customHeight="1" hidden="1">
      <c r="A120" s="148">
        <v>218192</v>
      </c>
      <c r="B120" s="141">
        <v>216185</v>
      </c>
      <c r="C120" s="136"/>
      <c r="D120" s="137"/>
      <c r="E120" s="138"/>
      <c r="F120" s="135"/>
      <c r="G120" s="139"/>
      <c r="H120" s="140"/>
      <c r="I120" s="141"/>
      <c r="J120" s="142"/>
      <c r="K120" s="146"/>
      <c r="L120" s="147" t="s">
        <v>66</v>
      </c>
      <c r="M120" s="143">
        <f t="shared" si="16"/>
        <v>0</v>
      </c>
      <c r="N120" s="144" t="s">
        <v>5</v>
      </c>
      <c r="O120" s="143">
        <f t="shared" si="17"/>
        <v>0</v>
      </c>
      <c r="P120" s="144" t="s">
        <v>6</v>
      </c>
      <c r="Q120" s="145">
        <v>0</v>
      </c>
      <c r="R120" s="143"/>
      <c r="S120" s="143"/>
      <c r="T120" s="230"/>
      <c r="U120" s="143"/>
      <c r="V120" s="250"/>
      <c r="W120" s="178"/>
      <c r="X120" s="179"/>
      <c r="Y120" s="180"/>
      <c r="Z120" s="181"/>
      <c r="AA120" s="215"/>
      <c r="AB120" s="143"/>
    </row>
    <row r="121" spans="1:28" s="23" customFormat="1" ht="12.75" customHeight="1" hidden="1">
      <c r="A121" s="148">
        <v>218193</v>
      </c>
      <c r="B121" s="141">
        <v>216186</v>
      </c>
      <c r="C121" s="136"/>
      <c r="D121" s="137"/>
      <c r="E121" s="138"/>
      <c r="F121" s="135"/>
      <c r="G121" s="139"/>
      <c r="H121" s="140"/>
      <c r="I121" s="141"/>
      <c r="J121" s="142"/>
      <c r="K121" s="146"/>
      <c r="L121" s="147" t="s">
        <v>67</v>
      </c>
      <c r="M121" s="143">
        <f t="shared" si="16"/>
        <v>0</v>
      </c>
      <c r="N121" s="144" t="s">
        <v>5</v>
      </c>
      <c r="O121" s="143">
        <f t="shared" si="17"/>
        <v>0</v>
      </c>
      <c r="P121" s="144" t="s">
        <v>6</v>
      </c>
      <c r="Q121" s="145">
        <v>0</v>
      </c>
      <c r="R121" s="143"/>
      <c r="S121" s="143"/>
      <c r="T121" s="230"/>
      <c r="U121" s="143"/>
      <c r="V121" s="250"/>
      <c r="W121" s="178"/>
      <c r="X121" s="179"/>
      <c r="Y121" s="180"/>
      <c r="Z121" s="181"/>
      <c r="AA121" s="215"/>
      <c r="AB121" s="143"/>
    </row>
    <row r="122" spans="1:28" s="23" customFormat="1" ht="12.75" customHeight="1" hidden="1">
      <c r="A122" s="148">
        <v>218184</v>
      </c>
      <c r="B122" s="141">
        <v>216187</v>
      </c>
      <c r="C122" s="136"/>
      <c r="D122" s="137"/>
      <c r="E122" s="138"/>
      <c r="F122" s="135"/>
      <c r="G122" s="139"/>
      <c r="H122" s="140"/>
      <c r="I122" s="141"/>
      <c r="J122" s="142"/>
      <c r="K122" s="146"/>
      <c r="L122" s="147" t="s">
        <v>85</v>
      </c>
      <c r="M122" s="143">
        <f t="shared" si="16"/>
        <v>0</v>
      </c>
      <c r="N122" s="144" t="s">
        <v>5</v>
      </c>
      <c r="O122" s="143">
        <v>0</v>
      </c>
      <c r="P122" s="144" t="s">
        <v>6</v>
      </c>
      <c r="Q122" s="145">
        <v>0</v>
      </c>
      <c r="R122" s="143"/>
      <c r="S122" s="143"/>
      <c r="T122" s="230"/>
      <c r="U122" s="143"/>
      <c r="V122" s="250"/>
      <c r="W122" s="178"/>
      <c r="X122" s="179"/>
      <c r="Y122" s="180"/>
      <c r="Z122" s="181"/>
      <c r="AA122" s="215"/>
      <c r="AB122" s="143"/>
    </row>
    <row r="123" spans="1:28" s="23" customFormat="1" ht="12.75" customHeight="1" hidden="1">
      <c r="A123" s="148">
        <v>218194</v>
      </c>
      <c r="B123" s="141">
        <v>216188</v>
      </c>
      <c r="C123" s="136"/>
      <c r="D123" s="137"/>
      <c r="E123" s="138"/>
      <c r="F123" s="135"/>
      <c r="G123" s="139"/>
      <c r="H123" s="140"/>
      <c r="I123" s="141"/>
      <c r="J123" s="142"/>
      <c r="K123" s="146"/>
      <c r="L123" s="147" t="s">
        <v>68</v>
      </c>
      <c r="M123" s="143">
        <f t="shared" si="16"/>
        <v>0</v>
      </c>
      <c r="N123" s="144" t="s">
        <v>5</v>
      </c>
      <c r="O123" s="143">
        <f t="shared" si="17"/>
        <v>0</v>
      </c>
      <c r="P123" s="144" t="s">
        <v>6</v>
      </c>
      <c r="Q123" s="145">
        <v>0</v>
      </c>
      <c r="R123" s="143"/>
      <c r="S123" s="143"/>
      <c r="T123" s="230"/>
      <c r="U123" s="143"/>
      <c r="V123" s="250"/>
      <c r="W123" s="178"/>
      <c r="X123" s="179"/>
      <c r="Y123" s="180"/>
      <c r="Z123" s="181"/>
      <c r="AA123" s="215"/>
      <c r="AB123" s="143"/>
    </row>
    <row r="124" spans="1:28" s="23" customFormat="1" ht="12.75" customHeight="1" hidden="1">
      <c r="A124" s="148">
        <v>218186</v>
      </c>
      <c r="B124" s="141">
        <v>216189</v>
      </c>
      <c r="C124" s="136"/>
      <c r="D124" s="137"/>
      <c r="E124" s="138"/>
      <c r="F124" s="135"/>
      <c r="G124" s="139"/>
      <c r="H124" s="140"/>
      <c r="I124" s="141"/>
      <c r="J124" s="142"/>
      <c r="K124" s="146"/>
      <c r="L124" s="147" t="s">
        <v>61</v>
      </c>
      <c r="M124" s="143">
        <f t="shared" si="16"/>
        <v>0</v>
      </c>
      <c r="N124" s="144" t="s">
        <v>5</v>
      </c>
      <c r="O124" s="143">
        <f t="shared" si="17"/>
        <v>0</v>
      </c>
      <c r="P124" s="144" t="s">
        <v>6</v>
      </c>
      <c r="Q124" s="145">
        <v>0</v>
      </c>
      <c r="R124" s="143"/>
      <c r="S124" s="143"/>
      <c r="T124" s="230"/>
      <c r="U124" s="143"/>
      <c r="V124" s="250"/>
      <c r="W124" s="178"/>
      <c r="X124" s="179"/>
      <c r="Y124" s="180"/>
      <c r="Z124" s="181"/>
      <c r="AA124" s="215"/>
      <c r="AB124" s="143"/>
    </row>
    <row r="125" spans="1:28" s="23" customFormat="1" ht="12.75" customHeight="1" hidden="1">
      <c r="A125" s="148">
        <v>218183</v>
      </c>
      <c r="B125" s="141">
        <v>216190</v>
      </c>
      <c r="C125" s="136"/>
      <c r="D125" s="137"/>
      <c r="E125" s="138"/>
      <c r="F125" s="135"/>
      <c r="G125" s="139"/>
      <c r="H125" s="140"/>
      <c r="I125" s="141"/>
      <c r="J125" s="142"/>
      <c r="K125" s="146"/>
      <c r="L125" s="147" t="s">
        <v>59</v>
      </c>
      <c r="M125" s="143">
        <f t="shared" si="16"/>
        <v>0</v>
      </c>
      <c r="N125" s="144" t="s">
        <v>5</v>
      </c>
      <c r="O125" s="143">
        <f t="shared" si="17"/>
        <v>0</v>
      </c>
      <c r="P125" s="144" t="s">
        <v>6</v>
      </c>
      <c r="Q125" s="145">
        <v>0</v>
      </c>
      <c r="R125" s="143"/>
      <c r="S125" s="143"/>
      <c r="T125" s="230"/>
      <c r="U125" s="143"/>
      <c r="V125" s="250"/>
      <c r="W125" s="178"/>
      <c r="X125" s="179"/>
      <c r="Y125" s="180"/>
      <c r="Z125" s="181"/>
      <c r="AA125" s="215"/>
      <c r="AB125" s="143"/>
    </row>
    <row r="126" spans="1:28" s="23" customFormat="1" ht="12.75" customHeight="1" hidden="1">
      <c r="A126" s="148">
        <v>218185</v>
      </c>
      <c r="B126" s="141">
        <v>216191</v>
      </c>
      <c r="C126" s="136"/>
      <c r="D126" s="137"/>
      <c r="E126" s="138"/>
      <c r="F126" s="135"/>
      <c r="G126" s="139"/>
      <c r="H126" s="140"/>
      <c r="I126" s="141"/>
      <c r="J126" s="142"/>
      <c r="K126" s="146"/>
      <c r="L126" s="147" t="s">
        <v>60</v>
      </c>
      <c r="M126" s="143">
        <f t="shared" si="16"/>
        <v>0</v>
      </c>
      <c r="N126" s="144" t="s">
        <v>5</v>
      </c>
      <c r="O126" s="143">
        <f t="shared" si="17"/>
        <v>0</v>
      </c>
      <c r="P126" s="144" t="s">
        <v>6</v>
      </c>
      <c r="Q126" s="145">
        <v>0</v>
      </c>
      <c r="R126" s="143"/>
      <c r="S126" s="143"/>
      <c r="T126" s="230"/>
      <c r="U126" s="143"/>
      <c r="V126" s="250"/>
      <c r="W126" s="178"/>
      <c r="X126" s="179"/>
      <c r="Y126" s="180"/>
      <c r="Z126" s="181"/>
      <c r="AA126" s="215"/>
      <c r="AB126" s="143"/>
    </row>
    <row r="127" spans="1:28" s="23" customFormat="1" ht="12.75" customHeight="1" hidden="1">
      <c r="A127" s="148">
        <v>218190</v>
      </c>
      <c r="B127" s="141">
        <v>216192</v>
      </c>
      <c r="C127" s="136"/>
      <c r="D127" s="137"/>
      <c r="E127" s="138"/>
      <c r="F127" s="135"/>
      <c r="G127" s="139"/>
      <c r="H127" s="140"/>
      <c r="I127" s="141"/>
      <c r="J127" s="142"/>
      <c r="K127" s="146"/>
      <c r="L127" s="147" t="s">
        <v>64</v>
      </c>
      <c r="M127" s="143">
        <f t="shared" si="16"/>
        <v>0</v>
      </c>
      <c r="N127" s="144" t="s">
        <v>5</v>
      </c>
      <c r="O127" s="143">
        <f t="shared" si="17"/>
        <v>0</v>
      </c>
      <c r="P127" s="144" t="s">
        <v>6</v>
      </c>
      <c r="Q127" s="145">
        <v>0</v>
      </c>
      <c r="R127" s="143"/>
      <c r="S127" s="143"/>
      <c r="T127" s="230"/>
      <c r="U127" s="143"/>
      <c r="V127" s="250"/>
      <c r="W127" s="178"/>
      <c r="X127" s="179"/>
      <c r="Y127" s="180"/>
      <c r="Z127" s="181"/>
      <c r="AA127" s="215"/>
      <c r="AB127" s="143"/>
    </row>
    <row r="128" spans="1:28" s="23" customFormat="1" ht="12.75" customHeight="1" hidden="1">
      <c r="A128" s="148">
        <v>216187</v>
      </c>
      <c r="B128" s="151">
        <v>216193</v>
      </c>
      <c r="C128" s="152"/>
      <c r="D128" s="153"/>
      <c r="E128" s="154"/>
      <c r="F128" s="155"/>
      <c r="G128" s="156"/>
      <c r="H128" s="157"/>
      <c r="I128" s="151"/>
      <c r="J128" s="158"/>
      <c r="K128" s="159"/>
      <c r="L128" s="160" t="s">
        <v>62</v>
      </c>
      <c r="M128" s="161">
        <f t="shared" si="16"/>
        <v>0</v>
      </c>
      <c r="N128" s="162" t="s">
        <v>5</v>
      </c>
      <c r="O128" s="161">
        <f t="shared" si="17"/>
        <v>0</v>
      </c>
      <c r="P128" s="162" t="s">
        <v>6</v>
      </c>
      <c r="Q128" s="163"/>
      <c r="R128" s="161"/>
      <c r="S128" s="161"/>
      <c r="T128" s="230"/>
      <c r="U128" s="143"/>
      <c r="V128" s="250"/>
      <c r="W128" s="178"/>
      <c r="X128" s="179"/>
      <c r="Y128" s="180"/>
      <c r="Z128" s="181"/>
      <c r="AA128" s="215"/>
      <c r="AB128" s="161"/>
    </row>
    <row r="129" spans="1:28" s="23" customFormat="1" ht="7.5" customHeight="1" hidden="1">
      <c r="A129" s="148">
        <v>218191</v>
      </c>
      <c r="B129" s="141">
        <v>216194</v>
      </c>
      <c r="C129" s="136"/>
      <c r="D129" s="137"/>
      <c r="E129" s="138"/>
      <c r="F129" s="135"/>
      <c r="G129" s="139"/>
      <c r="H129" s="140"/>
      <c r="I129" s="141"/>
      <c r="J129" s="142"/>
      <c r="K129" s="146"/>
      <c r="L129" s="147" t="s">
        <v>65</v>
      </c>
      <c r="M129" s="143">
        <f t="shared" si="16"/>
        <v>0</v>
      </c>
      <c r="N129" s="144" t="s">
        <v>5</v>
      </c>
      <c r="O129" s="143">
        <f t="shared" si="17"/>
        <v>0</v>
      </c>
      <c r="P129" s="144" t="s">
        <v>6</v>
      </c>
      <c r="Q129" s="145">
        <v>0</v>
      </c>
      <c r="R129" s="143"/>
      <c r="S129" s="143"/>
      <c r="T129" s="230"/>
      <c r="U129" s="143"/>
      <c r="V129" s="250"/>
      <c r="W129" s="178"/>
      <c r="X129" s="179"/>
      <c r="Y129" s="180"/>
      <c r="Z129" s="181"/>
      <c r="AA129" s="215"/>
      <c r="AB129" s="143"/>
    </row>
    <row r="130" spans="1:28" s="23" customFormat="1" ht="12.75" customHeight="1">
      <c r="A130" s="115"/>
      <c r="B130" s="53"/>
      <c r="C130" s="107"/>
      <c r="D130" s="99"/>
      <c r="E130" s="80"/>
      <c r="F130" s="72"/>
      <c r="G130" s="67"/>
      <c r="H130" s="60"/>
      <c r="I130" s="53"/>
      <c r="J130" s="40"/>
      <c r="K130" s="22"/>
      <c r="L130" s="84"/>
      <c r="M130" s="11"/>
      <c r="N130" s="12"/>
      <c r="O130" s="11"/>
      <c r="P130" s="12"/>
      <c r="Q130" s="6"/>
      <c r="R130" s="11"/>
      <c r="S130" s="11"/>
      <c r="T130" s="230"/>
      <c r="U130" s="143"/>
      <c r="V130" s="250"/>
      <c r="W130" s="178"/>
      <c r="X130" s="179"/>
      <c r="Y130" s="180"/>
      <c r="Z130" s="181"/>
      <c r="AA130" s="215"/>
      <c r="AB130" s="11"/>
    </row>
    <row r="131" spans="1:28" s="23" customFormat="1" ht="12.75" customHeight="1">
      <c r="A131" s="186"/>
      <c r="B131" s="187"/>
      <c r="C131" s="188"/>
      <c r="D131" s="189"/>
      <c r="E131" s="190"/>
      <c r="F131" s="191"/>
      <c r="G131" s="192"/>
      <c r="H131" s="193"/>
      <c r="I131" s="187"/>
      <c r="J131" s="194"/>
      <c r="K131" s="195" t="s">
        <v>76</v>
      </c>
      <c r="L131" s="196"/>
      <c r="M131" s="197"/>
      <c r="N131" s="198"/>
      <c r="O131" s="197"/>
      <c r="P131" s="198"/>
      <c r="Q131" s="199"/>
      <c r="R131" s="197"/>
      <c r="S131" s="197"/>
      <c r="T131" s="230"/>
      <c r="U131" s="143"/>
      <c r="V131" s="250"/>
      <c r="W131" s="178"/>
      <c r="X131" s="179"/>
      <c r="Y131" s="180"/>
      <c r="Z131" s="181"/>
      <c r="AA131" s="215"/>
      <c r="AB131" s="197"/>
    </row>
    <row r="132" spans="1:28" s="23" customFormat="1" ht="12.75" customHeight="1">
      <c r="A132" s="200"/>
      <c r="B132" s="187"/>
      <c r="C132" s="188"/>
      <c r="D132" s="189"/>
      <c r="E132" s="190"/>
      <c r="F132" s="191"/>
      <c r="G132" s="192"/>
      <c r="H132" s="193"/>
      <c r="I132" s="187"/>
      <c r="J132" s="194"/>
      <c r="K132" s="195"/>
      <c r="L132" s="196"/>
      <c r="M132" s="197"/>
      <c r="N132" s="198"/>
      <c r="O132" s="197"/>
      <c r="P132" s="198"/>
      <c r="Q132" s="199"/>
      <c r="R132" s="197"/>
      <c r="S132" s="197"/>
      <c r="T132" s="230"/>
      <c r="U132" s="143"/>
      <c r="V132" s="250"/>
      <c r="W132" s="178"/>
      <c r="X132" s="179"/>
      <c r="Y132" s="180"/>
      <c r="Z132" s="181"/>
      <c r="AA132" s="215"/>
      <c r="AB132" s="197"/>
    </row>
    <row r="133" spans="1:28" s="23" customFormat="1" ht="12.75" customHeight="1">
      <c r="A133" s="186" t="s">
        <v>136</v>
      </c>
      <c r="B133" s="187"/>
      <c r="C133" s="188"/>
      <c r="D133" s="189"/>
      <c r="E133" s="190"/>
      <c r="F133" s="191"/>
      <c r="G133" s="192"/>
      <c r="H133" s="193"/>
      <c r="I133" s="187"/>
      <c r="J133" s="194"/>
      <c r="K133" s="195"/>
      <c r="L133" s="201" t="s">
        <v>74</v>
      </c>
      <c r="M133" s="197"/>
      <c r="N133" s="198"/>
      <c r="O133" s="197"/>
      <c r="P133" s="198"/>
      <c r="Q133" s="202" t="s">
        <v>37</v>
      </c>
      <c r="R133" s="203" t="s">
        <v>36</v>
      </c>
      <c r="S133" s="203"/>
      <c r="T133" s="233"/>
      <c r="U133" s="234"/>
      <c r="V133" s="248"/>
      <c r="W133" s="178"/>
      <c r="X133" s="179"/>
      <c r="Y133" s="180"/>
      <c r="Z133" s="181"/>
      <c r="AA133" s="215"/>
      <c r="AB133" s="197"/>
    </row>
    <row r="134" spans="1:28" s="23" customFormat="1" ht="12.75" customHeight="1">
      <c r="A134" s="200"/>
      <c r="B134" s="187"/>
      <c r="C134" s="188"/>
      <c r="D134" s="189"/>
      <c r="E134" s="190"/>
      <c r="F134" s="191"/>
      <c r="G134" s="192"/>
      <c r="H134" s="193"/>
      <c r="I134" s="187"/>
      <c r="J134" s="194"/>
      <c r="K134" s="195"/>
      <c r="L134" s="196"/>
      <c r="M134" s="197"/>
      <c r="N134" s="198"/>
      <c r="O134" s="197"/>
      <c r="P134" s="198"/>
      <c r="Q134" s="202" t="s">
        <v>3</v>
      </c>
      <c r="R134" s="203" t="s">
        <v>3</v>
      </c>
      <c r="S134" s="203" t="s">
        <v>4</v>
      </c>
      <c r="T134" s="233"/>
      <c r="U134" s="234"/>
      <c r="V134" s="248"/>
      <c r="W134" s="178"/>
      <c r="X134" s="179"/>
      <c r="Y134" s="180"/>
      <c r="Z134" s="181"/>
      <c r="AA134" s="215"/>
      <c r="AB134" s="197"/>
    </row>
    <row r="135" spans="1:28" s="23" customFormat="1" ht="12.75" customHeight="1">
      <c r="A135" s="200" t="s">
        <v>118</v>
      </c>
      <c r="B135" s="187"/>
      <c r="C135" s="188"/>
      <c r="D135" s="189"/>
      <c r="E135" s="190"/>
      <c r="F135" s="191"/>
      <c r="G135" s="192"/>
      <c r="H135" s="193"/>
      <c r="I135" s="187"/>
      <c r="J135" s="194"/>
      <c r="K135" s="195"/>
      <c r="L135" s="196" t="s">
        <v>117</v>
      </c>
      <c r="M135" s="197">
        <f>+Q135+S135</f>
        <v>28499</v>
      </c>
      <c r="N135" s="198" t="s">
        <v>5</v>
      </c>
      <c r="O135" s="197"/>
      <c r="P135" s="198"/>
      <c r="Q135" s="199">
        <v>28499</v>
      </c>
      <c r="R135" s="197"/>
      <c r="S135" s="197"/>
      <c r="T135" s="230"/>
      <c r="U135" s="143"/>
      <c r="V135" s="250"/>
      <c r="W135" s="178"/>
      <c r="X135" s="179"/>
      <c r="Y135" s="180"/>
      <c r="Z135" s="181"/>
      <c r="AA135" s="217">
        <f aca="true" t="shared" si="18" ref="AA135:AA146">SUM(W135:Z135)</f>
        <v>0</v>
      </c>
      <c r="AB135" s="197"/>
    </row>
    <row r="136" spans="1:28" s="23" customFormat="1" ht="12.75" customHeight="1">
      <c r="A136" s="200">
        <v>219440</v>
      </c>
      <c r="B136" s="187">
        <v>216440</v>
      </c>
      <c r="C136" s="188"/>
      <c r="D136" s="189"/>
      <c r="E136" s="190"/>
      <c r="F136" s="191"/>
      <c r="G136" s="192"/>
      <c r="H136" s="193"/>
      <c r="I136" s="187"/>
      <c r="J136" s="194"/>
      <c r="K136" s="195"/>
      <c r="L136" s="196" t="s">
        <v>24</v>
      </c>
      <c r="M136" s="197">
        <f aca="true" t="shared" si="19" ref="M136:M149">+Q136+S136</f>
        <v>124887</v>
      </c>
      <c r="N136" s="198" t="s">
        <v>5</v>
      </c>
      <c r="O136" s="197">
        <v>20815</v>
      </c>
      <c r="P136" s="198" t="s">
        <v>6</v>
      </c>
      <c r="Q136" s="199">
        <v>124887</v>
      </c>
      <c r="R136" s="197"/>
      <c r="S136" s="197"/>
      <c r="T136" s="230"/>
      <c r="U136" s="143"/>
      <c r="V136" s="250">
        <f aca="true" t="shared" si="20" ref="V136:V149">(M136)+(T136)</f>
        <v>124887</v>
      </c>
      <c r="W136" s="178">
        <v>31221</v>
      </c>
      <c r="X136" s="179">
        <v>31222</v>
      </c>
      <c r="Y136" s="180">
        <v>31222</v>
      </c>
      <c r="Z136" s="181">
        <v>31222</v>
      </c>
      <c r="AA136" s="217">
        <f t="shared" si="18"/>
        <v>124887</v>
      </c>
      <c r="AB136" s="197">
        <f>(Q136)*0.5</f>
        <v>62444</v>
      </c>
    </row>
    <row r="137" spans="1:28" s="23" customFormat="1" ht="12.75" customHeight="1">
      <c r="A137" s="200">
        <v>219441</v>
      </c>
      <c r="B137" s="187">
        <v>216441</v>
      </c>
      <c r="C137" s="188"/>
      <c r="D137" s="189"/>
      <c r="E137" s="190"/>
      <c r="F137" s="191"/>
      <c r="G137" s="192"/>
      <c r="H137" s="193"/>
      <c r="I137" s="187"/>
      <c r="J137" s="194"/>
      <c r="K137" s="195"/>
      <c r="L137" s="196" t="s">
        <v>137</v>
      </c>
      <c r="M137" s="197">
        <f t="shared" si="19"/>
        <v>340500</v>
      </c>
      <c r="N137" s="198" t="s">
        <v>5</v>
      </c>
      <c r="O137" s="197">
        <v>68750</v>
      </c>
      <c r="P137" s="198" t="s">
        <v>6</v>
      </c>
      <c r="Q137" s="199">
        <v>340500</v>
      </c>
      <c r="R137" s="197"/>
      <c r="S137" s="197"/>
      <c r="T137" s="230"/>
      <c r="U137" s="143"/>
      <c r="V137" s="250">
        <f t="shared" si="20"/>
        <v>340500</v>
      </c>
      <c r="W137" s="178"/>
      <c r="X137" s="179"/>
      <c r="Y137" s="180"/>
      <c r="Z137" s="181">
        <v>340500</v>
      </c>
      <c r="AA137" s="217">
        <f t="shared" si="18"/>
        <v>340500</v>
      </c>
      <c r="AB137" s="197">
        <f aca="true" t="shared" si="21" ref="AB137:AB149">(Q137)*0.5</f>
        <v>170250</v>
      </c>
    </row>
    <row r="138" spans="1:28" s="23" customFormat="1" ht="12.75" customHeight="1">
      <c r="A138" s="200">
        <v>219442</v>
      </c>
      <c r="B138" s="187">
        <v>216442</v>
      </c>
      <c r="C138" s="188"/>
      <c r="D138" s="189"/>
      <c r="E138" s="190"/>
      <c r="F138" s="191"/>
      <c r="G138" s="192"/>
      <c r="H138" s="193"/>
      <c r="I138" s="187"/>
      <c r="J138" s="194"/>
      <c r="K138" s="195"/>
      <c r="L138" s="196" t="s">
        <v>138</v>
      </c>
      <c r="M138" s="197">
        <f t="shared" si="19"/>
        <v>2062500</v>
      </c>
      <c r="N138" s="198" t="s">
        <v>5</v>
      </c>
      <c r="O138" s="197">
        <v>343750</v>
      </c>
      <c r="P138" s="198" t="s">
        <v>6</v>
      </c>
      <c r="Q138" s="199">
        <v>2062500</v>
      </c>
      <c r="R138" s="197"/>
      <c r="S138" s="197"/>
      <c r="T138" s="230"/>
      <c r="U138" s="143"/>
      <c r="V138" s="250">
        <f t="shared" si="20"/>
        <v>2062500</v>
      </c>
      <c r="W138" s="178"/>
      <c r="X138" s="179">
        <v>687500</v>
      </c>
      <c r="Y138" s="180">
        <v>687500</v>
      </c>
      <c r="Z138" s="181">
        <v>687500</v>
      </c>
      <c r="AA138" s="217">
        <f>SUM(W138:Z138)</f>
        <v>2062500</v>
      </c>
      <c r="AB138" s="197">
        <f t="shared" si="21"/>
        <v>1031250</v>
      </c>
    </row>
    <row r="139" spans="1:28" s="23" customFormat="1" ht="12.75" customHeight="1">
      <c r="A139" s="200">
        <v>219443</v>
      </c>
      <c r="B139" s="187">
        <v>216443</v>
      </c>
      <c r="C139" s="188"/>
      <c r="D139" s="189"/>
      <c r="E139" s="190"/>
      <c r="F139" s="191"/>
      <c r="G139" s="192"/>
      <c r="H139" s="193"/>
      <c r="I139" s="187"/>
      <c r="J139" s="194"/>
      <c r="K139" s="195"/>
      <c r="L139" s="196" t="s">
        <v>22</v>
      </c>
      <c r="M139" s="197">
        <f t="shared" si="19"/>
        <v>121794</v>
      </c>
      <c r="N139" s="198" t="s">
        <v>5</v>
      </c>
      <c r="O139" s="197">
        <v>20300</v>
      </c>
      <c r="P139" s="198" t="s">
        <v>6</v>
      </c>
      <c r="Q139" s="199">
        <v>121794</v>
      </c>
      <c r="R139" s="197"/>
      <c r="S139" s="197"/>
      <c r="T139" s="230"/>
      <c r="U139" s="143"/>
      <c r="V139" s="250">
        <f t="shared" si="20"/>
        <v>121794</v>
      </c>
      <c r="W139" s="227">
        <v>7392</v>
      </c>
      <c r="X139" s="227">
        <v>38085</v>
      </c>
      <c r="Y139" s="227">
        <v>925</v>
      </c>
      <c r="Z139" s="227">
        <v>34797</v>
      </c>
      <c r="AA139" s="217">
        <f t="shared" si="18"/>
        <v>81199</v>
      </c>
      <c r="AB139" s="197">
        <f t="shared" si="21"/>
        <v>60897</v>
      </c>
    </row>
    <row r="140" spans="1:28" s="23" customFormat="1" ht="12.75" customHeight="1">
      <c r="A140" s="200">
        <v>219444</v>
      </c>
      <c r="B140" s="187">
        <v>216444</v>
      </c>
      <c r="C140" s="188"/>
      <c r="D140" s="189"/>
      <c r="E140" s="190"/>
      <c r="F140" s="191"/>
      <c r="G140" s="192"/>
      <c r="H140" s="193"/>
      <c r="I140" s="187"/>
      <c r="J140" s="194"/>
      <c r="K140" s="195"/>
      <c r="L140" s="196" t="s">
        <v>27</v>
      </c>
      <c r="M140" s="197">
        <f t="shared" si="19"/>
        <v>231887</v>
      </c>
      <c r="N140" s="198" t="s">
        <v>5</v>
      </c>
      <c r="O140" s="197">
        <v>44815</v>
      </c>
      <c r="P140" s="198" t="s">
        <v>6</v>
      </c>
      <c r="Q140" s="199">
        <v>231887</v>
      </c>
      <c r="R140" s="197"/>
      <c r="S140" s="197"/>
      <c r="T140" s="230"/>
      <c r="U140" s="143"/>
      <c r="V140" s="250">
        <f t="shared" si="20"/>
        <v>231887</v>
      </c>
      <c r="W140" s="178"/>
      <c r="X140" s="179">
        <v>123722</v>
      </c>
      <c r="Y140" s="180">
        <v>108165</v>
      </c>
      <c r="Z140" s="181"/>
      <c r="AA140" s="217">
        <f t="shared" si="18"/>
        <v>231887</v>
      </c>
      <c r="AB140" s="197">
        <f t="shared" si="21"/>
        <v>115944</v>
      </c>
    </row>
    <row r="141" spans="1:28" s="23" customFormat="1" ht="12.75" customHeight="1">
      <c r="A141" s="200">
        <v>219445</v>
      </c>
      <c r="B141" s="187">
        <v>216445</v>
      </c>
      <c r="C141" s="188"/>
      <c r="D141" s="189"/>
      <c r="E141" s="190"/>
      <c r="F141" s="191"/>
      <c r="G141" s="192"/>
      <c r="H141" s="193"/>
      <c r="I141" s="187"/>
      <c r="J141" s="194"/>
      <c r="K141" s="195"/>
      <c r="L141" s="196" t="s">
        <v>139</v>
      </c>
      <c r="M141" s="197">
        <f t="shared" si="19"/>
        <v>90743</v>
      </c>
      <c r="N141" s="198" t="s">
        <v>5</v>
      </c>
      <c r="O141" s="197">
        <v>15124</v>
      </c>
      <c r="P141" s="198" t="s">
        <v>6</v>
      </c>
      <c r="Q141" s="199">
        <v>90743</v>
      </c>
      <c r="R141" s="197"/>
      <c r="S141" s="197"/>
      <c r="T141" s="230"/>
      <c r="U141" s="143"/>
      <c r="V141" s="250">
        <f t="shared" si="20"/>
        <v>90743</v>
      </c>
      <c r="W141" s="178"/>
      <c r="X141" s="179">
        <v>45371</v>
      </c>
      <c r="Y141" s="180"/>
      <c r="Z141" s="181">
        <v>45372</v>
      </c>
      <c r="AA141" s="217">
        <f t="shared" si="18"/>
        <v>90743</v>
      </c>
      <c r="AB141" s="197">
        <f t="shared" si="21"/>
        <v>45372</v>
      </c>
    </row>
    <row r="142" spans="1:28" s="23" customFormat="1" ht="12.75" customHeight="1">
      <c r="A142" s="200">
        <v>219446</v>
      </c>
      <c r="B142" s="187">
        <v>216446</v>
      </c>
      <c r="C142" s="188"/>
      <c r="D142" s="189"/>
      <c r="E142" s="190"/>
      <c r="F142" s="191"/>
      <c r="G142" s="192"/>
      <c r="H142" s="193"/>
      <c r="I142" s="187"/>
      <c r="J142" s="194"/>
      <c r="K142" s="195"/>
      <c r="L142" s="196" t="s">
        <v>25</v>
      </c>
      <c r="M142" s="197">
        <f t="shared" si="19"/>
        <v>83598</v>
      </c>
      <c r="N142" s="198" t="s">
        <v>5</v>
      </c>
      <c r="O142" s="197">
        <v>13933</v>
      </c>
      <c r="P142" s="198" t="s">
        <v>6</v>
      </c>
      <c r="Q142" s="199">
        <v>83598</v>
      </c>
      <c r="R142" s="197"/>
      <c r="S142" s="197"/>
      <c r="T142" s="230"/>
      <c r="U142" s="143"/>
      <c r="V142" s="250">
        <f t="shared" si="20"/>
        <v>83598</v>
      </c>
      <c r="W142" s="178"/>
      <c r="X142" s="179">
        <v>46185</v>
      </c>
      <c r="Y142" s="180">
        <v>4181</v>
      </c>
      <c r="Z142" s="181">
        <v>33232</v>
      </c>
      <c r="AA142" s="217">
        <f t="shared" si="18"/>
        <v>83598</v>
      </c>
      <c r="AB142" s="197">
        <f t="shared" si="21"/>
        <v>41799</v>
      </c>
    </row>
    <row r="143" spans="1:28" s="23" customFormat="1" ht="12.75" customHeight="1">
      <c r="A143" s="200">
        <v>219447</v>
      </c>
      <c r="B143" s="187">
        <v>216447</v>
      </c>
      <c r="C143" s="188"/>
      <c r="D143" s="189"/>
      <c r="E143" s="190"/>
      <c r="F143" s="191"/>
      <c r="G143" s="192"/>
      <c r="H143" s="193"/>
      <c r="I143" s="187"/>
      <c r="J143" s="194"/>
      <c r="K143" s="195"/>
      <c r="L143" s="196" t="s">
        <v>71</v>
      </c>
      <c r="M143" s="197">
        <f t="shared" si="19"/>
        <v>81896</v>
      </c>
      <c r="N143" s="198" t="s">
        <v>5</v>
      </c>
      <c r="O143" s="197">
        <v>13649</v>
      </c>
      <c r="P143" s="198" t="s">
        <v>6</v>
      </c>
      <c r="Q143" s="199">
        <v>81896</v>
      </c>
      <c r="R143" s="197"/>
      <c r="S143" s="197"/>
      <c r="T143" s="230"/>
      <c r="U143" s="143"/>
      <c r="V143" s="250">
        <f t="shared" si="20"/>
        <v>81896</v>
      </c>
      <c r="W143" s="178">
        <v>16380</v>
      </c>
      <c r="X143" s="179">
        <v>32757</v>
      </c>
      <c r="Y143" s="180">
        <v>16380</v>
      </c>
      <c r="Z143" s="181">
        <v>16379</v>
      </c>
      <c r="AA143" s="217">
        <f t="shared" si="18"/>
        <v>81896</v>
      </c>
      <c r="AB143" s="197">
        <f t="shared" si="21"/>
        <v>40948</v>
      </c>
    </row>
    <row r="144" spans="1:28" s="23" customFormat="1" ht="12.75" customHeight="1">
      <c r="A144" s="200">
        <v>219448</v>
      </c>
      <c r="B144" s="187">
        <v>216448</v>
      </c>
      <c r="C144" s="188"/>
      <c r="D144" s="189"/>
      <c r="E144" s="190"/>
      <c r="F144" s="191"/>
      <c r="G144" s="192"/>
      <c r="H144" s="193"/>
      <c r="I144" s="187"/>
      <c r="J144" s="194"/>
      <c r="K144" s="195"/>
      <c r="L144" s="196" t="s">
        <v>140</v>
      </c>
      <c r="M144" s="197">
        <f t="shared" si="19"/>
        <v>82088</v>
      </c>
      <c r="N144" s="198" t="s">
        <v>5</v>
      </c>
      <c r="O144" s="197">
        <v>13681</v>
      </c>
      <c r="P144" s="198" t="s">
        <v>6</v>
      </c>
      <c r="Q144" s="199">
        <v>82088</v>
      </c>
      <c r="R144" s="197"/>
      <c r="S144" s="197"/>
      <c r="T144" s="230"/>
      <c r="U144" s="143"/>
      <c r="V144" s="250">
        <f t="shared" si="20"/>
        <v>82088</v>
      </c>
      <c r="W144" s="178">
        <v>20522</v>
      </c>
      <c r="X144" s="179">
        <v>20522</v>
      </c>
      <c r="Y144" s="180">
        <v>20522</v>
      </c>
      <c r="Z144" s="181">
        <v>20522</v>
      </c>
      <c r="AA144" s="217">
        <f t="shared" si="18"/>
        <v>82088</v>
      </c>
      <c r="AB144" s="197">
        <f t="shared" si="21"/>
        <v>41044</v>
      </c>
    </row>
    <row r="145" spans="1:28" s="23" customFormat="1" ht="12.75" customHeight="1">
      <c r="A145" s="200">
        <v>219449</v>
      </c>
      <c r="B145" s="187">
        <v>216449</v>
      </c>
      <c r="C145" s="188"/>
      <c r="D145" s="189"/>
      <c r="E145" s="190"/>
      <c r="F145" s="191"/>
      <c r="G145" s="192"/>
      <c r="H145" s="193"/>
      <c r="I145" s="187"/>
      <c r="J145" s="194"/>
      <c r="K145" s="195"/>
      <c r="L145" s="196" t="s">
        <v>141</v>
      </c>
      <c r="M145" s="197">
        <f t="shared" si="19"/>
        <v>100500</v>
      </c>
      <c r="N145" s="198" t="s">
        <v>5</v>
      </c>
      <c r="O145" s="197">
        <v>18750</v>
      </c>
      <c r="P145" s="198" t="s">
        <v>6</v>
      </c>
      <c r="Q145" s="199">
        <v>100500</v>
      </c>
      <c r="R145" s="197"/>
      <c r="S145" s="197"/>
      <c r="T145" s="230"/>
      <c r="U145" s="143"/>
      <c r="V145" s="250">
        <f t="shared" si="20"/>
        <v>100500</v>
      </c>
      <c r="W145" s="178"/>
      <c r="X145" s="179">
        <v>50250</v>
      </c>
      <c r="Y145" s="180">
        <v>50250</v>
      </c>
      <c r="Z145" s="181"/>
      <c r="AA145" s="217">
        <f t="shared" si="18"/>
        <v>100500</v>
      </c>
      <c r="AB145" s="197">
        <f t="shared" si="21"/>
        <v>50250</v>
      </c>
    </row>
    <row r="146" spans="1:28" s="23" customFormat="1" ht="12.75" customHeight="1">
      <c r="A146" s="200">
        <v>219450</v>
      </c>
      <c r="B146" s="187">
        <v>216450</v>
      </c>
      <c r="C146" s="188"/>
      <c r="D146" s="189"/>
      <c r="E146" s="190"/>
      <c r="F146" s="191"/>
      <c r="G146" s="192"/>
      <c r="H146" s="193"/>
      <c r="I146" s="187"/>
      <c r="J146" s="194"/>
      <c r="K146" s="195"/>
      <c r="L146" s="196" t="s">
        <v>23</v>
      </c>
      <c r="M146" s="197">
        <f t="shared" si="19"/>
        <v>66352</v>
      </c>
      <c r="N146" s="198" t="s">
        <v>5</v>
      </c>
      <c r="O146" s="197">
        <v>14392</v>
      </c>
      <c r="P146" s="198" t="s">
        <v>6</v>
      </c>
      <c r="Q146" s="199">
        <v>66352</v>
      </c>
      <c r="R146" s="197"/>
      <c r="S146" s="197"/>
      <c r="T146" s="230"/>
      <c r="U146" s="143"/>
      <c r="V146" s="250">
        <f t="shared" si="20"/>
        <v>66352</v>
      </c>
      <c r="W146" s="178">
        <v>26000</v>
      </c>
      <c r="X146" s="179">
        <v>30000</v>
      </c>
      <c r="Y146" s="180">
        <v>4000</v>
      </c>
      <c r="Z146" s="181">
        <v>6352</v>
      </c>
      <c r="AA146" s="217">
        <f t="shared" si="18"/>
        <v>66352</v>
      </c>
      <c r="AB146" s="197">
        <f t="shared" si="21"/>
        <v>33176</v>
      </c>
    </row>
    <row r="147" spans="1:28" s="23" customFormat="1" ht="12.75" customHeight="1">
      <c r="A147" s="200">
        <v>219451</v>
      </c>
      <c r="B147" s="187">
        <v>216451</v>
      </c>
      <c r="C147" s="188"/>
      <c r="D147" s="189"/>
      <c r="E147" s="190"/>
      <c r="F147" s="191"/>
      <c r="G147" s="192"/>
      <c r="H147" s="193"/>
      <c r="I147" s="187"/>
      <c r="J147" s="194"/>
      <c r="K147" s="195"/>
      <c r="L147" s="196" t="s">
        <v>142</v>
      </c>
      <c r="M147" s="197">
        <f t="shared" si="19"/>
        <v>228837</v>
      </c>
      <c r="N147" s="198" t="s">
        <v>5</v>
      </c>
      <c r="O147" s="197">
        <v>38140</v>
      </c>
      <c r="P147" s="198" t="s">
        <v>6</v>
      </c>
      <c r="Q147" s="199">
        <v>228837</v>
      </c>
      <c r="R147" s="197"/>
      <c r="S147" s="197"/>
      <c r="T147" s="230"/>
      <c r="U147" s="143"/>
      <c r="V147" s="250">
        <f t="shared" si="20"/>
        <v>228837</v>
      </c>
      <c r="W147" s="178">
        <v>28605</v>
      </c>
      <c r="X147" s="179">
        <v>114419</v>
      </c>
      <c r="Y147" s="180">
        <v>57209</v>
      </c>
      <c r="Z147" s="181">
        <v>28604</v>
      </c>
      <c r="AA147" s="217">
        <f>SUM(W147:Z147)</f>
        <v>228837</v>
      </c>
      <c r="AB147" s="197">
        <f t="shared" si="21"/>
        <v>114419</v>
      </c>
    </row>
    <row r="148" spans="1:28" s="23" customFormat="1" ht="12.75" customHeight="1">
      <c r="A148" s="200">
        <v>219452</v>
      </c>
      <c r="B148" s="187">
        <v>216452</v>
      </c>
      <c r="C148" s="188"/>
      <c r="D148" s="189"/>
      <c r="E148" s="190"/>
      <c r="F148" s="191"/>
      <c r="G148" s="192"/>
      <c r="H148" s="193"/>
      <c r="I148" s="187"/>
      <c r="J148" s="194"/>
      <c r="K148" s="195"/>
      <c r="L148" s="196" t="s">
        <v>143</v>
      </c>
      <c r="M148" s="197">
        <f t="shared" si="19"/>
        <v>157704</v>
      </c>
      <c r="N148" s="198" t="s">
        <v>5</v>
      </c>
      <c r="O148" s="197">
        <v>26284</v>
      </c>
      <c r="P148" s="198" t="s">
        <v>6</v>
      </c>
      <c r="Q148" s="199">
        <v>157704</v>
      </c>
      <c r="R148" s="197"/>
      <c r="S148" s="197"/>
      <c r="T148" s="230"/>
      <c r="U148" s="143"/>
      <c r="V148" s="250">
        <f t="shared" si="20"/>
        <v>157704</v>
      </c>
      <c r="W148" s="227">
        <v>36798</v>
      </c>
      <c r="X148" s="227">
        <v>33644</v>
      </c>
      <c r="Y148" s="227">
        <v>18924</v>
      </c>
      <c r="Z148" s="227">
        <v>15770</v>
      </c>
      <c r="AA148" s="217">
        <f>SUM(W148:Z148)</f>
        <v>105136</v>
      </c>
      <c r="AB148" s="197">
        <f t="shared" si="21"/>
        <v>78852</v>
      </c>
    </row>
    <row r="149" spans="1:28" s="23" customFormat="1" ht="12.75" customHeight="1">
      <c r="A149" s="200">
        <v>219453</v>
      </c>
      <c r="B149" s="187">
        <v>216453</v>
      </c>
      <c r="C149" s="188"/>
      <c r="D149" s="189"/>
      <c r="E149" s="190"/>
      <c r="F149" s="191"/>
      <c r="G149" s="192"/>
      <c r="H149" s="193"/>
      <c r="I149" s="187"/>
      <c r="J149" s="194"/>
      <c r="K149" s="195"/>
      <c r="L149" s="196" t="s">
        <v>28</v>
      </c>
      <c r="M149" s="197">
        <f t="shared" si="19"/>
        <v>160464</v>
      </c>
      <c r="N149" s="198" t="s">
        <v>5</v>
      </c>
      <c r="O149" s="197">
        <v>26744</v>
      </c>
      <c r="P149" s="198" t="s">
        <v>6</v>
      </c>
      <c r="Q149" s="199">
        <v>160464</v>
      </c>
      <c r="R149" s="197"/>
      <c r="S149" s="197"/>
      <c r="T149" s="230"/>
      <c r="U149" s="143"/>
      <c r="V149" s="250">
        <f t="shared" si="20"/>
        <v>160464</v>
      </c>
      <c r="W149" s="178">
        <v>51000</v>
      </c>
      <c r="X149" s="179">
        <v>51000</v>
      </c>
      <c r="Y149" s="180">
        <v>51000</v>
      </c>
      <c r="Z149" s="181">
        <v>7464</v>
      </c>
      <c r="AA149" s="217">
        <f>SUM(W149:Z149)</f>
        <v>160464</v>
      </c>
      <c r="AB149" s="197">
        <f t="shared" si="21"/>
        <v>80232</v>
      </c>
    </row>
    <row r="150" spans="1:28" s="23" customFormat="1" ht="12.75" customHeight="1">
      <c r="A150" s="115"/>
      <c r="B150" s="53"/>
      <c r="C150" s="107"/>
      <c r="D150" s="99"/>
      <c r="E150" s="80"/>
      <c r="F150" s="72"/>
      <c r="G150" s="67"/>
      <c r="H150" s="60"/>
      <c r="I150" s="53"/>
      <c r="J150" s="40"/>
      <c r="K150" s="22"/>
      <c r="L150" s="84"/>
      <c r="M150" s="11"/>
      <c r="N150" s="12"/>
      <c r="O150" s="11"/>
      <c r="P150" s="12"/>
      <c r="Q150" s="6"/>
      <c r="R150" s="11"/>
      <c r="S150" s="11"/>
      <c r="T150" s="230"/>
      <c r="U150" s="143"/>
      <c r="V150" s="250"/>
      <c r="W150" s="178"/>
      <c r="X150" s="179"/>
      <c r="Y150" s="180"/>
      <c r="Z150" s="181"/>
      <c r="AA150" s="215"/>
      <c r="AB150" s="11">
        <f>SUM(AB136:AB149)</f>
        <v>1966877</v>
      </c>
    </row>
    <row r="151" spans="1:28" s="23" customFormat="1" ht="12.75" customHeight="1">
      <c r="A151" s="177" t="s">
        <v>135</v>
      </c>
      <c r="B151" s="128"/>
      <c r="C151" s="122"/>
      <c r="D151" s="123"/>
      <c r="E151" s="124"/>
      <c r="F151" s="125"/>
      <c r="G151" s="126"/>
      <c r="H151" s="127"/>
      <c r="I151" s="128"/>
      <c r="J151" s="129"/>
      <c r="K151" s="130"/>
      <c r="L151" s="149" t="s">
        <v>75</v>
      </c>
      <c r="M151" s="132"/>
      <c r="N151" s="133"/>
      <c r="O151" s="132"/>
      <c r="P151" s="133"/>
      <c r="Q151" s="175"/>
      <c r="R151" s="176"/>
      <c r="S151" s="176"/>
      <c r="T151" s="243"/>
      <c r="U151" s="244"/>
      <c r="V151" s="254"/>
      <c r="W151" s="178"/>
      <c r="X151" s="179"/>
      <c r="Y151" s="180"/>
      <c r="Z151" s="181"/>
      <c r="AA151" s="215"/>
      <c r="AB151" s="132"/>
    </row>
    <row r="152" spans="1:28" s="23" customFormat="1" ht="12.75" customHeight="1">
      <c r="A152" s="121"/>
      <c r="B152" s="128"/>
      <c r="C152" s="122"/>
      <c r="D152" s="123"/>
      <c r="E152" s="124"/>
      <c r="F152" s="125"/>
      <c r="G152" s="126"/>
      <c r="H152" s="127"/>
      <c r="I152" s="128"/>
      <c r="J152" s="129"/>
      <c r="K152" s="130"/>
      <c r="L152" s="131"/>
      <c r="M152" s="132"/>
      <c r="N152" s="133"/>
      <c r="O152" s="132"/>
      <c r="P152" s="133"/>
      <c r="Q152" s="175"/>
      <c r="R152" s="176"/>
      <c r="S152" s="176"/>
      <c r="T152" s="243"/>
      <c r="U152" s="244"/>
      <c r="V152" s="254"/>
      <c r="W152" s="178"/>
      <c r="X152" s="179"/>
      <c r="Y152" s="180"/>
      <c r="Z152" s="181"/>
      <c r="AA152" s="215"/>
      <c r="AB152" s="132"/>
    </row>
    <row r="153" spans="1:28" s="23" customFormat="1" ht="12.75" customHeight="1">
      <c r="A153" s="121" t="s">
        <v>118</v>
      </c>
      <c r="B153" s="128"/>
      <c r="C153" s="122"/>
      <c r="D153" s="123"/>
      <c r="E153" s="124"/>
      <c r="F153" s="125"/>
      <c r="G153" s="126"/>
      <c r="H153" s="127"/>
      <c r="I153" s="128"/>
      <c r="J153" s="129"/>
      <c r="K153" s="130"/>
      <c r="L153" s="131" t="s">
        <v>117</v>
      </c>
      <c r="M153" s="134">
        <f>+Q153+S153</f>
        <v>9111</v>
      </c>
      <c r="N153" s="134" t="s">
        <v>5</v>
      </c>
      <c r="O153" s="132"/>
      <c r="P153" s="133"/>
      <c r="Q153" s="134">
        <v>9111</v>
      </c>
      <c r="R153" s="132"/>
      <c r="S153" s="134"/>
      <c r="T153" s="230"/>
      <c r="U153" s="143"/>
      <c r="V153" s="250"/>
      <c r="W153" s="178"/>
      <c r="X153" s="179"/>
      <c r="Y153" s="180"/>
      <c r="Z153" s="181"/>
      <c r="AA153" s="217">
        <f aca="true" t="shared" si="22" ref="AA153:AA165">SUM(W153:Z153)</f>
        <v>0</v>
      </c>
      <c r="AB153" s="134"/>
    </row>
    <row r="154" spans="1:28" s="23" customFormat="1" ht="12.75" customHeight="1">
      <c r="A154" s="121">
        <v>219460</v>
      </c>
      <c r="B154" s="128">
        <v>216460</v>
      </c>
      <c r="C154" s="122"/>
      <c r="D154" s="123"/>
      <c r="E154" s="124"/>
      <c r="F154" s="125"/>
      <c r="G154" s="126"/>
      <c r="H154" s="127"/>
      <c r="I154" s="128"/>
      <c r="J154" s="129"/>
      <c r="K154" s="130"/>
      <c r="L154" s="131" t="s">
        <v>146</v>
      </c>
      <c r="M154" s="134">
        <f aca="true" t="shared" si="23" ref="M154:M165">+Q154+S154</f>
        <v>441847</v>
      </c>
      <c r="N154" s="134" t="s">
        <v>5</v>
      </c>
      <c r="O154" s="134">
        <f aca="true" t="shared" si="24" ref="O154:O165">M154/4</f>
        <v>110462</v>
      </c>
      <c r="P154" s="134" t="s">
        <v>6</v>
      </c>
      <c r="Q154" s="134">
        <v>441847</v>
      </c>
      <c r="R154" s="134"/>
      <c r="S154" s="134"/>
      <c r="T154" s="256"/>
      <c r="U154" s="143"/>
      <c r="V154" s="250">
        <f aca="true" t="shared" si="25" ref="V154:V165">(M154)+(T154)</f>
        <v>441847</v>
      </c>
      <c r="W154" s="178">
        <v>441847</v>
      </c>
      <c r="X154" s="179"/>
      <c r="Y154" s="180"/>
      <c r="Z154" s="181"/>
      <c r="AA154" s="217">
        <f t="shared" si="22"/>
        <v>441847</v>
      </c>
      <c r="AB154" s="134"/>
    </row>
    <row r="155" spans="1:28" s="23" customFormat="1" ht="12.75" customHeight="1">
      <c r="A155" s="121">
        <v>219461</v>
      </c>
      <c r="B155" s="128">
        <v>216461</v>
      </c>
      <c r="C155" s="122"/>
      <c r="D155" s="123"/>
      <c r="E155" s="124"/>
      <c r="F155" s="125"/>
      <c r="G155" s="126"/>
      <c r="H155" s="127"/>
      <c r="I155" s="128"/>
      <c r="J155" s="129"/>
      <c r="K155" s="130"/>
      <c r="L155" s="131" t="s">
        <v>144</v>
      </c>
      <c r="M155" s="134">
        <f t="shared" si="23"/>
        <v>75189</v>
      </c>
      <c r="N155" s="134" t="s">
        <v>5</v>
      </c>
      <c r="O155" s="134">
        <f t="shared" si="24"/>
        <v>18797</v>
      </c>
      <c r="P155" s="134" t="s">
        <v>6</v>
      </c>
      <c r="Q155" s="134">
        <v>75189</v>
      </c>
      <c r="R155" s="134"/>
      <c r="S155" s="134"/>
      <c r="T155" s="256"/>
      <c r="U155" s="143"/>
      <c r="V155" s="250">
        <f t="shared" si="25"/>
        <v>75189</v>
      </c>
      <c r="W155" s="178">
        <v>75189</v>
      </c>
      <c r="X155" s="179"/>
      <c r="Y155" s="180"/>
      <c r="Z155" s="181"/>
      <c r="AA155" s="217">
        <f t="shared" si="22"/>
        <v>75189</v>
      </c>
      <c r="AB155" s="134"/>
    </row>
    <row r="156" spans="1:28" s="23" customFormat="1" ht="12.75" customHeight="1">
      <c r="A156" s="121">
        <v>219462</v>
      </c>
      <c r="B156" s="128">
        <v>216462</v>
      </c>
      <c r="C156" s="122"/>
      <c r="D156" s="123"/>
      <c r="E156" s="124"/>
      <c r="F156" s="125"/>
      <c r="G156" s="126"/>
      <c r="H156" s="127"/>
      <c r="I156" s="128"/>
      <c r="J156" s="129"/>
      <c r="K156" s="130"/>
      <c r="L156" s="131" t="s">
        <v>145</v>
      </c>
      <c r="M156" s="134">
        <f t="shared" si="23"/>
        <v>118194</v>
      </c>
      <c r="N156" s="134" t="s">
        <v>5</v>
      </c>
      <c r="O156" s="134">
        <f t="shared" si="24"/>
        <v>29549</v>
      </c>
      <c r="P156" s="134" t="s">
        <v>6</v>
      </c>
      <c r="Q156" s="134">
        <v>118194</v>
      </c>
      <c r="R156" s="134"/>
      <c r="S156" s="134"/>
      <c r="T156" s="256"/>
      <c r="U156" s="143"/>
      <c r="V156" s="250">
        <f t="shared" si="25"/>
        <v>118194</v>
      </c>
      <c r="W156" s="178">
        <v>118194</v>
      </c>
      <c r="X156" s="179"/>
      <c r="Y156" s="180"/>
      <c r="Z156" s="181"/>
      <c r="AA156" s="217">
        <f t="shared" si="22"/>
        <v>118194</v>
      </c>
      <c r="AB156" s="134"/>
    </row>
    <row r="157" spans="1:28" s="23" customFormat="1" ht="12.75" customHeight="1">
      <c r="A157" s="121">
        <v>219463</v>
      </c>
      <c r="B157" s="128">
        <v>216463</v>
      </c>
      <c r="C157" s="122"/>
      <c r="D157" s="123"/>
      <c r="E157" s="124"/>
      <c r="F157" s="125"/>
      <c r="G157" s="126"/>
      <c r="H157" s="127"/>
      <c r="I157" s="128"/>
      <c r="J157" s="129"/>
      <c r="K157" s="130"/>
      <c r="L157" s="131" t="s">
        <v>147</v>
      </c>
      <c r="M157" s="134">
        <f t="shared" si="23"/>
        <v>106097</v>
      </c>
      <c r="N157" s="134" t="s">
        <v>5</v>
      </c>
      <c r="O157" s="134">
        <f t="shared" si="24"/>
        <v>26524</v>
      </c>
      <c r="P157" s="134" t="s">
        <v>6</v>
      </c>
      <c r="Q157" s="134">
        <v>106097</v>
      </c>
      <c r="R157" s="134"/>
      <c r="S157" s="134"/>
      <c r="T157" s="256"/>
      <c r="U157" s="143"/>
      <c r="V157" s="250">
        <f t="shared" si="25"/>
        <v>106097</v>
      </c>
      <c r="W157" s="178">
        <v>104683</v>
      </c>
      <c r="X157" s="179"/>
      <c r="Y157" s="180"/>
      <c r="Z157" s="181"/>
      <c r="AA157" s="217">
        <f t="shared" si="22"/>
        <v>104683</v>
      </c>
      <c r="AB157" s="134"/>
    </row>
    <row r="158" spans="1:28" s="23" customFormat="1" ht="12.75" customHeight="1">
      <c r="A158" s="121">
        <v>219464</v>
      </c>
      <c r="B158" s="128">
        <v>216464</v>
      </c>
      <c r="C158" s="122"/>
      <c r="D158" s="123"/>
      <c r="E158" s="124"/>
      <c r="F158" s="125"/>
      <c r="G158" s="126"/>
      <c r="H158" s="127"/>
      <c r="I158" s="128"/>
      <c r="J158" s="129"/>
      <c r="K158" s="130"/>
      <c r="L158" s="131" t="s">
        <v>148</v>
      </c>
      <c r="M158" s="134">
        <f t="shared" si="23"/>
        <v>143160</v>
      </c>
      <c r="N158" s="134" t="s">
        <v>5</v>
      </c>
      <c r="O158" s="134">
        <f t="shared" si="24"/>
        <v>35790</v>
      </c>
      <c r="P158" s="134" t="s">
        <v>6</v>
      </c>
      <c r="Q158" s="134">
        <v>143160</v>
      </c>
      <c r="R158" s="134"/>
      <c r="S158" s="134"/>
      <c r="T158" s="256"/>
      <c r="U158" s="143"/>
      <c r="V158" s="250">
        <f t="shared" si="25"/>
        <v>143160</v>
      </c>
      <c r="W158" s="178">
        <v>143159</v>
      </c>
      <c r="X158" s="179"/>
      <c r="Y158" s="180"/>
      <c r="Z158" s="181"/>
      <c r="AA158" s="217">
        <f t="shared" si="22"/>
        <v>143159</v>
      </c>
      <c r="AB158" s="134"/>
    </row>
    <row r="159" spans="1:28" s="23" customFormat="1" ht="12.75" customHeight="1">
      <c r="A159" s="121">
        <v>219465</v>
      </c>
      <c r="B159" s="128">
        <v>216465</v>
      </c>
      <c r="C159" s="122"/>
      <c r="D159" s="123"/>
      <c r="E159" s="124"/>
      <c r="F159" s="125"/>
      <c r="G159" s="126"/>
      <c r="H159" s="127"/>
      <c r="I159" s="128"/>
      <c r="J159" s="129"/>
      <c r="K159" s="130"/>
      <c r="L159" s="131" t="s">
        <v>149</v>
      </c>
      <c r="M159" s="134">
        <f t="shared" si="23"/>
        <v>171122</v>
      </c>
      <c r="N159" s="134" t="s">
        <v>5</v>
      </c>
      <c r="O159" s="134">
        <f t="shared" si="24"/>
        <v>42781</v>
      </c>
      <c r="P159" s="134" t="s">
        <v>6</v>
      </c>
      <c r="Q159" s="134">
        <v>171122</v>
      </c>
      <c r="R159" s="134"/>
      <c r="S159" s="134"/>
      <c r="T159" s="256"/>
      <c r="U159" s="143"/>
      <c r="V159" s="250">
        <f t="shared" si="25"/>
        <v>171122</v>
      </c>
      <c r="W159" s="178">
        <v>171122</v>
      </c>
      <c r="X159" s="179"/>
      <c r="Y159" s="180"/>
      <c r="Z159" s="181"/>
      <c r="AA159" s="217">
        <f t="shared" si="22"/>
        <v>171122</v>
      </c>
      <c r="AB159" s="134"/>
    </row>
    <row r="160" spans="1:28" s="23" customFormat="1" ht="12.75" customHeight="1">
      <c r="A160" s="121">
        <v>219466</v>
      </c>
      <c r="B160" s="128">
        <v>216466</v>
      </c>
      <c r="C160" s="122"/>
      <c r="D160" s="123"/>
      <c r="E160" s="124"/>
      <c r="F160" s="125"/>
      <c r="G160" s="126"/>
      <c r="H160" s="127"/>
      <c r="I160" s="128"/>
      <c r="J160" s="129"/>
      <c r="K160" s="130"/>
      <c r="L160" s="131" t="s">
        <v>150</v>
      </c>
      <c r="M160" s="134">
        <f t="shared" si="23"/>
        <v>281664</v>
      </c>
      <c r="N160" s="134" t="s">
        <v>5</v>
      </c>
      <c r="O160" s="134">
        <f t="shared" si="24"/>
        <v>70416</v>
      </c>
      <c r="P160" s="134" t="s">
        <v>6</v>
      </c>
      <c r="Q160" s="134">
        <v>281664</v>
      </c>
      <c r="R160" s="134"/>
      <c r="S160" s="134"/>
      <c r="T160" s="256"/>
      <c r="U160" s="143"/>
      <c r="V160" s="250">
        <f t="shared" si="25"/>
        <v>281664</v>
      </c>
      <c r="W160" s="178">
        <v>281664</v>
      </c>
      <c r="X160" s="179"/>
      <c r="Y160" s="180"/>
      <c r="Z160" s="181"/>
      <c r="AA160" s="217">
        <f t="shared" si="22"/>
        <v>281664</v>
      </c>
      <c r="AB160" s="134"/>
    </row>
    <row r="161" spans="1:28" s="23" customFormat="1" ht="12.75" customHeight="1">
      <c r="A161" s="121">
        <v>219467</v>
      </c>
      <c r="B161" s="128">
        <v>216467</v>
      </c>
      <c r="C161" s="122"/>
      <c r="D161" s="123"/>
      <c r="E161" s="124"/>
      <c r="F161" s="125"/>
      <c r="G161" s="126"/>
      <c r="H161" s="127"/>
      <c r="I161" s="128"/>
      <c r="J161" s="129"/>
      <c r="K161" s="130"/>
      <c r="L161" s="131" t="s">
        <v>72</v>
      </c>
      <c r="M161" s="134">
        <f t="shared" si="23"/>
        <v>228047</v>
      </c>
      <c r="N161" s="134" t="s">
        <v>5</v>
      </c>
      <c r="O161" s="134">
        <f t="shared" si="24"/>
        <v>57012</v>
      </c>
      <c r="P161" s="134" t="s">
        <v>6</v>
      </c>
      <c r="Q161" s="134">
        <v>228047</v>
      </c>
      <c r="R161" s="134"/>
      <c r="S161" s="134"/>
      <c r="T161" s="256"/>
      <c r="U161" s="143"/>
      <c r="V161" s="250">
        <f t="shared" si="25"/>
        <v>228047</v>
      </c>
      <c r="W161" s="178">
        <v>228047</v>
      </c>
      <c r="X161" s="179"/>
      <c r="Y161" s="180"/>
      <c r="Z161" s="181"/>
      <c r="AA161" s="217">
        <f t="shared" si="22"/>
        <v>228047</v>
      </c>
      <c r="AB161" s="134"/>
    </row>
    <row r="162" spans="1:28" s="23" customFormat="1" ht="12.75" customHeight="1">
      <c r="A162" s="121">
        <v>219468</v>
      </c>
      <c r="B162" s="128">
        <v>216468</v>
      </c>
      <c r="C162" s="122"/>
      <c r="D162" s="123"/>
      <c r="E162" s="124"/>
      <c r="F162" s="125"/>
      <c r="G162" s="126"/>
      <c r="H162" s="127"/>
      <c r="I162" s="128"/>
      <c r="J162" s="129"/>
      <c r="K162" s="130"/>
      <c r="L162" s="131" t="s">
        <v>151</v>
      </c>
      <c r="M162" s="134">
        <f t="shared" si="23"/>
        <v>110285</v>
      </c>
      <c r="N162" s="134" t="s">
        <v>5</v>
      </c>
      <c r="O162" s="134">
        <f t="shared" si="24"/>
        <v>27571</v>
      </c>
      <c r="P162" s="134" t="s">
        <v>6</v>
      </c>
      <c r="Q162" s="134">
        <v>110285</v>
      </c>
      <c r="R162" s="134"/>
      <c r="S162" s="134"/>
      <c r="T162" s="256"/>
      <c r="U162" s="143"/>
      <c r="V162" s="250">
        <f t="shared" si="25"/>
        <v>110285</v>
      </c>
      <c r="W162" s="178">
        <v>110284</v>
      </c>
      <c r="X162" s="179"/>
      <c r="Y162" s="180"/>
      <c r="Z162" s="181"/>
      <c r="AA162" s="217">
        <f t="shared" si="22"/>
        <v>110284</v>
      </c>
      <c r="AB162" s="134"/>
    </row>
    <row r="163" spans="1:28" s="23" customFormat="1" ht="12.75" customHeight="1">
      <c r="A163" s="121">
        <v>219469</v>
      </c>
      <c r="B163" s="128">
        <v>216469</v>
      </c>
      <c r="C163" s="122"/>
      <c r="D163" s="123"/>
      <c r="E163" s="124"/>
      <c r="F163" s="125"/>
      <c r="G163" s="126"/>
      <c r="H163" s="127"/>
      <c r="I163" s="128"/>
      <c r="J163" s="129"/>
      <c r="K163" s="130"/>
      <c r="L163" s="131" t="s">
        <v>73</v>
      </c>
      <c r="M163" s="134">
        <f t="shared" si="23"/>
        <v>145591</v>
      </c>
      <c r="N163" s="134" t="s">
        <v>5</v>
      </c>
      <c r="O163" s="134">
        <f t="shared" si="24"/>
        <v>36398</v>
      </c>
      <c r="P163" s="134" t="s">
        <v>6</v>
      </c>
      <c r="Q163" s="134">
        <v>145591</v>
      </c>
      <c r="R163" s="134"/>
      <c r="S163" s="134"/>
      <c r="T163" s="256"/>
      <c r="U163" s="143"/>
      <c r="V163" s="250">
        <f t="shared" si="25"/>
        <v>145591</v>
      </c>
      <c r="W163" s="178">
        <v>155591</v>
      </c>
      <c r="X163" s="179"/>
      <c r="Y163" s="180"/>
      <c r="Z163" s="181"/>
      <c r="AA163" s="217">
        <f t="shared" si="22"/>
        <v>155591</v>
      </c>
      <c r="AB163" s="134"/>
    </row>
    <row r="164" spans="1:28" s="23" customFormat="1" ht="12.75" customHeight="1">
      <c r="A164" s="121">
        <v>219470</v>
      </c>
      <c r="B164" s="128">
        <v>216470</v>
      </c>
      <c r="C164" s="122"/>
      <c r="D164" s="123"/>
      <c r="E164" s="124"/>
      <c r="F164" s="125"/>
      <c r="G164" s="126"/>
      <c r="H164" s="127"/>
      <c r="I164" s="128"/>
      <c r="J164" s="129"/>
      <c r="K164" s="130"/>
      <c r="L164" s="131" t="s">
        <v>152</v>
      </c>
      <c r="M164" s="134">
        <f t="shared" si="23"/>
        <v>191345</v>
      </c>
      <c r="N164" s="134" t="s">
        <v>5</v>
      </c>
      <c r="O164" s="134">
        <f t="shared" si="24"/>
        <v>47836</v>
      </c>
      <c r="P164" s="134" t="s">
        <v>6</v>
      </c>
      <c r="Q164" s="134">
        <v>191345</v>
      </c>
      <c r="R164" s="134"/>
      <c r="S164" s="134"/>
      <c r="T164" s="256"/>
      <c r="U164" s="143"/>
      <c r="V164" s="250">
        <f t="shared" si="25"/>
        <v>191345</v>
      </c>
      <c r="W164" s="178">
        <v>191345</v>
      </c>
      <c r="X164" s="179"/>
      <c r="Y164" s="180"/>
      <c r="Z164" s="181"/>
      <c r="AA164" s="217">
        <f t="shared" si="22"/>
        <v>191345</v>
      </c>
      <c r="AB164" s="134"/>
    </row>
    <row r="165" spans="1:28" s="23" customFormat="1" ht="12.75" customHeight="1">
      <c r="A165" s="121">
        <v>219471</v>
      </c>
      <c r="B165" s="128">
        <v>216471</v>
      </c>
      <c r="C165" s="122"/>
      <c r="D165" s="123"/>
      <c r="E165" s="124"/>
      <c r="F165" s="125"/>
      <c r="G165" s="126"/>
      <c r="H165" s="127"/>
      <c r="I165" s="128"/>
      <c r="J165" s="129"/>
      <c r="K165" s="130"/>
      <c r="L165" s="131" t="s">
        <v>153</v>
      </c>
      <c r="M165" s="134">
        <f t="shared" si="23"/>
        <v>241267</v>
      </c>
      <c r="N165" s="134" t="s">
        <v>5</v>
      </c>
      <c r="O165" s="134">
        <f t="shared" si="24"/>
        <v>60317</v>
      </c>
      <c r="P165" s="134" t="s">
        <v>6</v>
      </c>
      <c r="Q165" s="134">
        <v>241267</v>
      </c>
      <c r="R165" s="134"/>
      <c r="S165" s="134"/>
      <c r="T165" s="256"/>
      <c r="U165" s="143"/>
      <c r="V165" s="250">
        <f t="shared" si="25"/>
        <v>241267</v>
      </c>
      <c r="W165" s="178">
        <v>241267</v>
      </c>
      <c r="X165" s="179"/>
      <c r="Y165" s="180"/>
      <c r="Z165" s="181"/>
      <c r="AA165" s="217">
        <f t="shared" si="22"/>
        <v>241267</v>
      </c>
      <c r="AB165" s="134"/>
    </row>
    <row r="166" spans="1:28" s="23" customFormat="1" ht="12.75" customHeight="1">
      <c r="A166" s="115"/>
      <c r="B166" s="53"/>
      <c r="C166" s="107"/>
      <c r="D166" s="99"/>
      <c r="E166" s="80"/>
      <c r="F166" s="72"/>
      <c r="G166" s="67"/>
      <c r="H166" s="60"/>
      <c r="I166" s="53"/>
      <c r="J166" s="40"/>
      <c r="K166" s="22"/>
      <c r="L166" s="84"/>
      <c r="M166" s="11"/>
      <c r="N166" s="12"/>
      <c r="O166" s="11"/>
      <c r="P166" s="12"/>
      <c r="Q166" s="6"/>
      <c r="R166" s="11"/>
      <c r="S166" s="11"/>
      <c r="T166" s="230"/>
      <c r="U166" s="143"/>
      <c r="V166" s="250"/>
      <c r="W166" s="178"/>
      <c r="X166" s="179"/>
      <c r="Y166" s="180"/>
      <c r="Z166" s="181"/>
      <c r="AA166" s="215"/>
      <c r="AB166" s="11"/>
    </row>
    <row r="167" spans="1:28" s="23" customFormat="1" ht="12.75" customHeight="1" hidden="1">
      <c r="A167" s="115"/>
      <c r="B167" s="53"/>
      <c r="C167" s="107"/>
      <c r="D167" s="99"/>
      <c r="E167" s="80"/>
      <c r="F167" s="72"/>
      <c r="G167" s="67"/>
      <c r="H167" s="60"/>
      <c r="I167" s="53"/>
      <c r="J167" s="40"/>
      <c r="K167" s="22" t="s">
        <v>78</v>
      </c>
      <c r="L167" s="84"/>
      <c r="M167" s="11"/>
      <c r="N167" s="12"/>
      <c r="O167" s="11"/>
      <c r="P167" s="12"/>
      <c r="Q167" s="6"/>
      <c r="R167" s="11"/>
      <c r="S167" s="11"/>
      <c r="T167" s="230"/>
      <c r="U167" s="143"/>
      <c r="V167" s="250"/>
      <c r="W167" s="178"/>
      <c r="X167" s="179"/>
      <c r="Y167" s="180"/>
      <c r="Z167" s="181"/>
      <c r="AA167" s="215"/>
      <c r="AB167" s="11"/>
    </row>
    <row r="168" spans="1:28" s="23" customFormat="1" ht="12.75" customHeight="1" hidden="1">
      <c r="A168" s="115"/>
      <c r="B168" s="53"/>
      <c r="C168" s="107"/>
      <c r="D168" s="99"/>
      <c r="E168" s="80"/>
      <c r="F168" s="72"/>
      <c r="G168" s="67"/>
      <c r="H168" s="60"/>
      <c r="I168" s="53"/>
      <c r="J168" s="40"/>
      <c r="K168" s="22"/>
      <c r="L168" s="84"/>
      <c r="M168" s="11"/>
      <c r="N168" s="12"/>
      <c r="O168" s="11"/>
      <c r="P168" s="12"/>
      <c r="Q168" s="6"/>
      <c r="R168" s="11"/>
      <c r="S168" s="11"/>
      <c r="T168" s="230"/>
      <c r="U168" s="143"/>
      <c r="V168" s="250"/>
      <c r="W168" s="178"/>
      <c r="X168" s="179"/>
      <c r="Y168" s="180"/>
      <c r="Z168" s="181"/>
      <c r="AA168" s="215"/>
      <c r="AB168" s="11"/>
    </row>
    <row r="169" spans="1:28" s="23" customFormat="1" ht="12.75" customHeight="1" hidden="1">
      <c r="A169" s="114">
        <v>218490</v>
      </c>
      <c r="B169" s="90">
        <v>216490</v>
      </c>
      <c r="C169" s="108"/>
      <c r="D169" s="100"/>
      <c r="E169" s="86"/>
      <c r="F169" s="87"/>
      <c r="G169" s="88"/>
      <c r="H169" s="89"/>
      <c r="I169" s="90"/>
      <c r="J169" s="91"/>
      <c r="K169" s="92"/>
      <c r="L169" s="150" t="s">
        <v>79</v>
      </c>
      <c r="M169" s="93">
        <f>+Q169+S169</f>
        <v>0</v>
      </c>
      <c r="N169" s="95" t="s">
        <v>5</v>
      </c>
      <c r="O169" s="93">
        <f>M169/4</f>
        <v>0</v>
      </c>
      <c r="P169" s="95" t="s">
        <v>6</v>
      </c>
      <c r="Q169" s="94">
        <v>0</v>
      </c>
      <c r="R169" s="93"/>
      <c r="S169" s="93"/>
      <c r="T169" s="230"/>
      <c r="U169" s="143"/>
      <c r="V169" s="250"/>
      <c r="W169" s="178"/>
      <c r="X169" s="179"/>
      <c r="Y169" s="180"/>
      <c r="Z169" s="181"/>
      <c r="AA169" s="215"/>
      <c r="AB169" s="93"/>
    </row>
    <row r="170" spans="1:28" s="23" customFormat="1" ht="12.75" customHeight="1" hidden="1">
      <c r="A170" s="114">
        <v>218491</v>
      </c>
      <c r="B170" s="90">
        <v>216491</v>
      </c>
      <c r="C170" s="108"/>
      <c r="D170" s="100"/>
      <c r="E170" s="86"/>
      <c r="F170" s="87"/>
      <c r="G170" s="88"/>
      <c r="H170" s="89"/>
      <c r="I170" s="90"/>
      <c r="J170" s="91"/>
      <c r="K170" s="92"/>
      <c r="L170" s="150" t="s">
        <v>80</v>
      </c>
      <c r="M170" s="93">
        <f>+Q170+S170</f>
        <v>0</v>
      </c>
      <c r="N170" s="95" t="s">
        <v>5</v>
      </c>
      <c r="O170" s="93">
        <f>M170/4</f>
        <v>0</v>
      </c>
      <c r="P170" s="95" t="s">
        <v>6</v>
      </c>
      <c r="Q170" s="94">
        <v>0</v>
      </c>
      <c r="R170" s="93"/>
      <c r="S170" s="93"/>
      <c r="T170" s="230"/>
      <c r="U170" s="143"/>
      <c r="V170" s="250"/>
      <c r="W170" s="178"/>
      <c r="X170" s="179"/>
      <c r="Y170" s="180"/>
      <c r="Z170" s="181"/>
      <c r="AA170" s="215"/>
      <c r="AB170" s="93"/>
    </row>
    <row r="171" spans="1:28" s="23" customFormat="1" ht="12.75" customHeight="1" hidden="1">
      <c r="A171" s="71"/>
      <c r="B171" s="54"/>
      <c r="C171" s="109"/>
      <c r="D171" s="101"/>
      <c r="E171" s="81"/>
      <c r="F171" s="71"/>
      <c r="G171" s="68"/>
      <c r="H171" s="61"/>
      <c r="I171" s="54"/>
      <c r="J171" s="41"/>
      <c r="K171" s="22"/>
      <c r="L171" s="84"/>
      <c r="M171" s="11"/>
      <c r="N171" s="12"/>
      <c r="O171" s="11"/>
      <c r="P171" s="12"/>
      <c r="Q171" s="6"/>
      <c r="R171" s="6"/>
      <c r="S171" s="6"/>
      <c r="T171" s="230"/>
      <c r="U171" s="143"/>
      <c r="V171" s="250"/>
      <c r="W171" s="178"/>
      <c r="X171" s="179"/>
      <c r="Y171" s="180"/>
      <c r="Z171" s="181"/>
      <c r="AA171" s="215"/>
      <c r="AB171" s="11"/>
    </row>
    <row r="172" spans="1:28" s="23" customFormat="1" ht="12.75" customHeight="1">
      <c r="A172" s="165" t="s">
        <v>97</v>
      </c>
      <c r="B172" s="115"/>
      <c r="C172" s="115"/>
      <c r="D172" s="115"/>
      <c r="E172" s="115"/>
      <c r="F172" s="115"/>
      <c r="G172" s="115"/>
      <c r="H172" s="115"/>
      <c r="I172" s="115"/>
      <c r="J172" s="115"/>
      <c r="K172" s="22" t="s">
        <v>98</v>
      </c>
      <c r="L172" s="84"/>
      <c r="M172" s="11"/>
      <c r="N172" s="12"/>
      <c r="O172" s="11"/>
      <c r="P172" s="12"/>
      <c r="Q172" s="6"/>
      <c r="R172" s="11"/>
      <c r="S172" s="11"/>
      <c r="T172" s="230"/>
      <c r="U172" s="143"/>
      <c r="V172" s="250"/>
      <c r="W172" s="178"/>
      <c r="X172" s="179"/>
      <c r="Y172" s="180"/>
      <c r="Z172" s="181"/>
      <c r="AA172" s="215"/>
      <c r="AB172" s="11"/>
    </row>
    <row r="173" spans="1:28" s="23" customFormat="1" ht="12.75" customHeight="1">
      <c r="A173" s="115"/>
      <c r="B173" s="115"/>
      <c r="C173" s="115"/>
      <c r="D173" s="115"/>
      <c r="E173" s="115"/>
      <c r="F173" s="115"/>
      <c r="G173" s="115"/>
      <c r="H173" s="115"/>
      <c r="I173" s="115"/>
      <c r="J173" s="115"/>
      <c r="K173" s="22"/>
      <c r="L173" s="84"/>
      <c r="M173" s="11"/>
      <c r="N173" s="12"/>
      <c r="O173" s="11"/>
      <c r="P173" s="12"/>
      <c r="Q173" s="6"/>
      <c r="R173" s="11"/>
      <c r="S173" s="11"/>
      <c r="T173" s="230"/>
      <c r="U173" s="143"/>
      <c r="V173" s="250"/>
      <c r="W173" s="178"/>
      <c r="X173" s="179"/>
      <c r="Y173" s="180"/>
      <c r="Z173" s="181"/>
      <c r="AA173" s="215"/>
      <c r="AB173" s="11"/>
    </row>
    <row r="174" spans="1:28" s="23" customFormat="1" ht="12.75" customHeight="1">
      <c r="A174" s="168"/>
      <c r="B174" s="168"/>
      <c r="C174" s="168"/>
      <c r="D174" s="168"/>
      <c r="E174" s="168"/>
      <c r="F174" s="168"/>
      <c r="G174" s="168"/>
      <c r="H174" s="168"/>
      <c r="I174" s="168"/>
      <c r="J174" s="168"/>
      <c r="K174" s="169"/>
      <c r="L174" s="170" t="s">
        <v>110</v>
      </c>
      <c r="M174" s="171">
        <f>+Q174+S174</f>
        <v>0</v>
      </c>
      <c r="N174" s="172" t="s">
        <v>5</v>
      </c>
      <c r="O174" s="171" t="s">
        <v>34</v>
      </c>
      <c r="P174" s="172"/>
      <c r="Q174" s="173">
        <v>0</v>
      </c>
      <c r="R174" s="171"/>
      <c r="S174" s="171"/>
      <c r="T174" s="230"/>
      <c r="U174" s="143"/>
      <c r="V174" s="250"/>
      <c r="W174" s="178"/>
      <c r="X174" s="179"/>
      <c r="Y174" s="180"/>
      <c r="Z174" s="181"/>
      <c r="AA174" s="215"/>
      <c r="AB174" s="171"/>
    </row>
    <row r="175" spans="1:28" s="23" customFormat="1" ht="12.75" customHeight="1">
      <c r="A175" s="168" t="s">
        <v>175</v>
      </c>
      <c r="B175" s="168"/>
      <c r="C175" s="168"/>
      <c r="D175" s="168"/>
      <c r="E175" s="168"/>
      <c r="F175" s="168"/>
      <c r="G175" s="168"/>
      <c r="H175" s="168"/>
      <c r="I175" s="168"/>
      <c r="J175" s="168"/>
      <c r="K175" s="169"/>
      <c r="L175" s="170" t="s">
        <v>87</v>
      </c>
      <c r="M175" s="171">
        <f>+Q175+S175</f>
        <v>166667</v>
      </c>
      <c r="N175" s="172" t="s">
        <v>5</v>
      </c>
      <c r="O175" s="171">
        <f>M175/4</f>
        <v>41667</v>
      </c>
      <c r="P175" s="172" t="s">
        <v>6</v>
      </c>
      <c r="Q175" s="173">
        <v>166667</v>
      </c>
      <c r="R175" s="171"/>
      <c r="S175" s="171"/>
      <c r="T175" s="230">
        <v>666667</v>
      </c>
      <c r="U175" s="143" t="s">
        <v>192</v>
      </c>
      <c r="V175" s="250">
        <f aca="true" t="shared" si="26" ref="V175:V182">(M175)+(T175)</f>
        <v>833334</v>
      </c>
      <c r="W175" s="178"/>
      <c r="X175" s="179"/>
      <c r="Y175" s="180"/>
      <c r="Z175" s="181"/>
      <c r="AA175" s="217">
        <f aca="true" t="shared" si="27" ref="AA175:AA182">SUM(W175:Z175)</f>
        <v>0</v>
      </c>
      <c r="AB175" s="171"/>
    </row>
    <row r="176" spans="1:28" s="23" customFormat="1" ht="12.75" customHeight="1">
      <c r="A176" s="168" t="s">
        <v>176</v>
      </c>
      <c r="B176" s="168"/>
      <c r="C176" s="168"/>
      <c r="D176" s="168"/>
      <c r="E176" s="168"/>
      <c r="F176" s="168"/>
      <c r="G176" s="168"/>
      <c r="H176" s="168"/>
      <c r="I176" s="168"/>
      <c r="J176" s="168"/>
      <c r="K176" s="169"/>
      <c r="L176" s="170" t="s">
        <v>113</v>
      </c>
      <c r="M176" s="171">
        <f aca="true" t="shared" si="28" ref="M176:M182">+Q176+S176</f>
        <v>166667</v>
      </c>
      <c r="N176" s="172" t="s">
        <v>5</v>
      </c>
      <c r="O176" s="171">
        <f aca="true" t="shared" si="29" ref="O176:O182">M176/4</f>
        <v>41667</v>
      </c>
      <c r="P176" s="172" t="s">
        <v>6</v>
      </c>
      <c r="Q176" s="173">
        <v>166667</v>
      </c>
      <c r="R176" s="171"/>
      <c r="S176" s="171"/>
      <c r="T176" s="230">
        <v>666667</v>
      </c>
      <c r="U176" s="143" t="s">
        <v>192</v>
      </c>
      <c r="V176" s="250">
        <f t="shared" si="26"/>
        <v>833334</v>
      </c>
      <c r="W176" s="178"/>
      <c r="X176" s="179"/>
      <c r="Y176" s="180"/>
      <c r="Z176" s="181"/>
      <c r="AA176" s="217">
        <f t="shared" si="27"/>
        <v>0</v>
      </c>
      <c r="AB176" s="171"/>
    </row>
    <row r="177" spans="1:28" s="23" customFormat="1" ht="12.75" customHeight="1" hidden="1">
      <c r="A177" s="168">
        <v>218300</v>
      </c>
      <c r="B177" s="168"/>
      <c r="C177" s="168"/>
      <c r="D177" s="168"/>
      <c r="E177" s="168"/>
      <c r="F177" s="168"/>
      <c r="G177" s="168"/>
      <c r="H177" s="168"/>
      <c r="I177" s="168"/>
      <c r="J177" s="168"/>
      <c r="K177" s="169"/>
      <c r="L177" s="170" t="s">
        <v>111</v>
      </c>
      <c r="M177" s="171">
        <f t="shared" si="28"/>
        <v>0</v>
      </c>
      <c r="N177" s="172" t="s">
        <v>5</v>
      </c>
      <c r="O177" s="171">
        <f t="shared" si="29"/>
        <v>0</v>
      </c>
      <c r="P177" s="172" t="s">
        <v>6</v>
      </c>
      <c r="Q177" s="173"/>
      <c r="R177" s="171"/>
      <c r="S177" s="171"/>
      <c r="T177" s="230"/>
      <c r="U177" s="143" t="s">
        <v>192</v>
      </c>
      <c r="V177" s="250">
        <f t="shared" si="26"/>
        <v>0</v>
      </c>
      <c r="W177" s="178"/>
      <c r="X177" s="179"/>
      <c r="Y177" s="180"/>
      <c r="Z177" s="181"/>
      <c r="AA177" s="217">
        <f t="shared" si="27"/>
        <v>0</v>
      </c>
      <c r="AB177" s="171"/>
    </row>
    <row r="178" spans="1:28" s="23" customFormat="1" ht="12.75" customHeight="1">
      <c r="A178" s="168" t="s">
        <v>177</v>
      </c>
      <c r="B178" s="168"/>
      <c r="C178" s="168"/>
      <c r="D178" s="168"/>
      <c r="E178" s="168"/>
      <c r="F178" s="168"/>
      <c r="G178" s="168"/>
      <c r="H178" s="168"/>
      <c r="I178" s="168"/>
      <c r="J178" s="168"/>
      <c r="K178" s="169"/>
      <c r="L178" s="170" t="s">
        <v>55</v>
      </c>
      <c r="M178" s="171">
        <f t="shared" si="28"/>
        <v>166667</v>
      </c>
      <c r="N178" s="172" t="s">
        <v>5</v>
      </c>
      <c r="O178" s="171">
        <f t="shared" si="29"/>
        <v>41667</v>
      </c>
      <c r="P178" s="172" t="s">
        <v>6</v>
      </c>
      <c r="Q178" s="173">
        <v>166667</v>
      </c>
      <c r="R178" s="171"/>
      <c r="S178" s="171"/>
      <c r="T178" s="230">
        <v>666667</v>
      </c>
      <c r="U178" s="143" t="s">
        <v>192</v>
      </c>
      <c r="V178" s="250">
        <f t="shared" si="26"/>
        <v>833334</v>
      </c>
      <c r="W178" s="178"/>
      <c r="X178" s="179"/>
      <c r="Y178" s="180"/>
      <c r="Z178" s="181"/>
      <c r="AA178" s="217">
        <f t="shared" si="27"/>
        <v>0</v>
      </c>
      <c r="AB178" s="171"/>
    </row>
    <row r="179" spans="1:28" s="23" customFormat="1" ht="12.75" customHeight="1">
      <c r="A179" s="168" t="s">
        <v>178</v>
      </c>
      <c r="B179" s="168"/>
      <c r="C179" s="168"/>
      <c r="D179" s="168"/>
      <c r="E179" s="168"/>
      <c r="F179" s="168"/>
      <c r="G179" s="168"/>
      <c r="H179" s="168"/>
      <c r="I179" s="168"/>
      <c r="J179" s="168"/>
      <c r="K179" s="169"/>
      <c r="L179" s="170" t="s">
        <v>115</v>
      </c>
      <c r="M179" s="171">
        <f t="shared" si="28"/>
        <v>166667</v>
      </c>
      <c r="N179" s="172" t="s">
        <v>5</v>
      </c>
      <c r="O179" s="171">
        <f t="shared" si="29"/>
        <v>41667</v>
      </c>
      <c r="P179" s="172" t="s">
        <v>6</v>
      </c>
      <c r="Q179" s="173">
        <v>166667</v>
      </c>
      <c r="R179" s="171"/>
      <c r="S179" s="171"/>
      <c r="T179" s="230">
        <v>666667</v>
      </c>
      <c r="U179" s="143" t="s">
        <v>192</v>
      </c>
      <c r="V179" s="250">
        <f t="shared" si="26"/>
        <v>833334</v>
      </c>
      <c r="W179" s="178"/>
      <c r="X179" s="179"/>
      <c r="Y179" s="180"/>
      <c r="Z179" s="181"/>
      <c r="AA179" s="217">
        <f t="shared" si="27"/>
        <v>0</v>
      </c>
      <c r="AB179" s="171"/>
    </row>
    <row r="180" spans="1:28" s="23" customFormat="1" ht="12.75" customHeight="1">
      <c r="A180" s="168" t="s">
        <v>179</v>
      </c>
      <c r="B180" s="168"/>
      <c r="C180" s="168"/>
      <c r="D180" s="168"/>
      <c r="E180" s="168"/>
      <c r="F180" s="168"/>
      <c r="G180" s="168"/>
      <c r="H180" s="168"/>
      <c r="I180" s="168"/>
      <c r="J180" s="168"/>
      <c r="K180" s="169"/>
      <c r="L180" s="170" t="s">
        <v>173</v>
      </c>
      <c r="M180" s="171">
        <f t="shared" si="28"/>
        <v>48743</v>
      </c>
      <c r="N180" s="172" t="s">
        <v>5</v>
      </c>
      <c r="O180" s="171">
        <f t="shared" si="29"/>
        <v>12186</v>
      </c>
      <c r="P180" s="172" t="s">
        <v>6</v>
      </c>
      <c r="Q180" s="173">
        <v>48743</v>
      </c>
      <c r="R180" s="171"/>
      <c r="S180" s="171"/>
      <c r="T180" s="230">
        <v>194973</v>
      </c>
      <c r="U180" s="143" t="s">
        <v>192</v>
      </c>
      <c r="V180" s="250">
        <f t="shared" si="26"/>
        <v>243716</v>
      </c>
      <c r="W180" s="178"/>
      <c r="X180" s="179"/>
      <c r="Y180" s="180"/>
      <c r="Z180" s="181"/>
      <c r="AA180" s="217">
        <f t="shared" si="27"/>
        <v>0</v>
      </c>
      <c r="AB180" s="171"/>
    </row>
    <row r="181" spans="1:28" s="23" customFormat="1" ht="12.75" customHeight="1">
      <c r="A181" s="168" t="s">
        <v>193</v>
      </c>
      <c r="B181" s="168"/>
      <c r="C181" s="168"/>
      <c r="D181" s="168"/>
      <c r="E181" s="168"/>
      <c r="F181" s="168"/>
      <c r="G181" s="168"/>
      <c r="H181" s="168"/>
      <c r="I181" s="168"/>
      <c r="J181" s="168"/>
      <c r="K181" s="169"/>
      <c r="L181" s="170" t="s">
        <v>172</v>
      </c>
      <c r="M181" s="171">
        <f t="shared" si="28"/>
        <v>54247</v>
      </c>
      <c r="N181" s="172" t="s">
        <v>5</v>
      </c>
      <c r="O181" s="171">
        <f t="shared" si="29"/>
        <v>13562</v>
      </c>
      <c r="P181" s="172" t="s">
        <v>6</v>
      </c>
      <c r="Q181" s="173">
        <v>54247</v>
      </c>
      <c r="R181" s="171"/>
      <c r="S181" s="171"/>
      <c r="T181" s="230">
        <v>216988</v>
      </c>
      <c r="U181" s="143" t="s">
        <v>192</v>
      </c>
      <c r="V181" s="250">
        <f t="shared" si="26"/>
        <v>271235</v>
      </c>
      <c r="W181" s="178"/>
      <c r="X181" s="179"/>
      <c r="Y181" s="180"/>
      <c r="Z181" s="181"/>
      <c r="AA181" s="217">
        <f t="shared" si="27"/>
        <v>0</v>
      </c>
      <c r="AB181" s="171"/>
    </row>
    <row r="182" spans="1:28" s="23" customFormat="1" ht="12.75" customHeight="1">
      <c r="A182" s="168" t="s">
        <v>180</v>
      </c>
      <c r="B182" s="168"/>
      <c r="C182" s="168"/>
      <c r="D182" s="168"/>
      <c r="E182" s="168"/>
      <c r="F182" s="168"/>
      <c r="G182" s="168"/>
      <c r="H182" s="168"/>
      <c r="I182" s="168"/>
      <c r="J182" s="168"/>
      <c r="K182" s="169"/>
      <c r="L182" s="170" t="s">
        <v>114</v>
      </c>
      <c r="M182" s="171">
        <f t="shared" si="28"/>
        <v>94733</v>
      </c>
      <c r="N182" s="172" t="s">
        <v>5</v>
      </c>
      <c r="O182" s="171">
        <f t="shared" si="29"/>
        <v>23683</v>
      </c>
      <c r="P182" s="172" t="s">
        <v>6</v>
      </c>
      <c r="Q182" s="173">
        <v>94733</v>
      </c>
      <c r="R182" s="171"/>
      <c r="S182" s="171"/>
      <c r="T182" s="230">
        <v>378933</v>
      </c>
      <c r="U182" s="143" t="s">
        <v>192</v>
      </c>
      <c r="V182" s="250">
        <f t="shared" si="26"/>
        <v>473666</v>
      </c>
      <c r="W182" s="178"/>
      <c r="X182" s="179"/>
      <c r="Y182" s="180"/>
      <c r="Z182" s="181"/>
      <c r="AA182" s="217">
        <f t="shared" si="27"/>
        <v>0</v>
      </c>
      <c r="AB182" s="171"/>
    </row>
    <row r="183" spans="1:28" s="23" customFormat="1" ht="12.75" customHeight="1">
      <c r="A183" s="174"/>
      <c r="B183" s="168"/>
      <c r="C183" s="168"/>
      <c r="D183" s="168"/>
      <c r="E183" s="168"/>
      <c r="F183" s="168"/>
      <c r="G183" s="168"/>
      <c r="H183" s="168"/>
      <c r="I183" s="168"/>
      <c r="J183" s="168"/>
      <c r="K183" s="169"/>
      <c r="L183" s="226" t="s">
        <v>181</v>
      </c>
      <c r="M183" s="171"/>
      <c r="N183" s="172"/>
      <c r="O183" s="171"/>
      <c r="P183" s="172"/>
      <c r="Q183" s="173"/>
      <c r="R183" s="171"/>
      <c r="S183" s="171"/>
      <c r="T183" s="230"/>
      <c r="U183" s="143"/>
      <c r="V183" s="250"/>
      <c r="W183" s="178"/>
      <c r="X183" s="179"/>
      <c r="Y183" s="180"/>
      <c r="Z183" s="181"/>
      <c r="AA183" s="215"/>
      <c r="AB183" s="171"/>
    </row>
    <row r="184" spans="1:28" s="23" customFormat="1" ht="12.75" customHeight="1">
      <c r="A184" s="71"/>
      <c r="B184" s="54"/>
      <c r="C184" s="109"/>
      <c r="D184" s="101"/>
      <c r="E184" s="81"/>
      <c r="F184" s="71"/>
      <c r="G184" s="68"/>
      <c r="H184" s="61"/>
      <c r="I184" s="54"/>
      <c r="J184" s="41"/>
      <c r="K184" s="22"/>
      <c r="L184" s="84"/>
      <c r="M184" s="11"/>
      <c r="N184" s="12"/>
      <c r="O184" s="11"/>
      <c r="P184" s="12"/>
      <c r="Q184" s="6"/>
      <c r="R184" s="6"/>
      <c r="S184" s="6"/>
      <c r="T184" s="230"/>
      <c r="U184" s="143"/>
      <c r="V184" s="250"/>
      <c r="W184" s="178"/>
      <c r="X184" s="179"/>
      <c r="Y184" s="180"/>
      <c r="Z184" s="181"/>
      <c r="AA184" s="215"/>
      <c r="AB184" s="11"/>
    </row>
    <row r="185" spans="1:28" s="23" customFormat="1" ht="12.75" customHeight="1">
      <c r="A185" s="71"/>
      <c r="B185" s="54"/>
      <c r="C185" s="109"/>
      <c r="D185" s="101"/>
      <c r="E185" s="81"/>
      <c r="F185" s="71"/>
      <c r="G185" s="68"/>
      <c r="H185" s="61"/>
      <c r="I185" s="54"/>
      <c r="J185" s="41"/>
      <c r="K185" s="22" t="s">
        <v>184</v>
      </c>
      <c r="L185" s="84"/>
      <c r="M185" s="11"/>
      <c r="N185" s="12"/>
      <c r="O185" s="11"/>
      <c r="P185" s="12"/>
      <c r="Q185" s="6"/>
      <c r="R185" s="6"/>
      <c r="S185" s="6"/>
      <c r="T185" s="230"/>
      <c r="U185" s="143"/>
      <c r="V185" s="250"/>
      <c r="W185" s="178"/>
      <c r="X185" s="179"/>
      <c r="Y185" s="180"/>
      <c r="Z185" s="181"/>
      <c r="AA185" s="215"/>
      <c r="AB185" s="11"/>
    </row>
    <row r="186" spans="1:28" s="23" customFormat="1" ht="12.75" customHeight="1">
      <c r="A186" s="71"/>
      <c r="B186" s="54"/>
      <c r="C186" s="109"/>
      <c r="D186" s="101"/>
      <c r="E186" s="81"/>
      <c r="F186" s="71"/>
      <c r="G186" s="68"/>
      <c r="H186" s="61"/>
      <c r="I186" s="54"/>
      <c r="J186" s="41"/>
      <c r="K186" s="22"/>
      <c r="L186" s="84"/>
      <c r="M186" s="11"/>
      <c r="N186" s="12"/>
      <c r="O186" s="11"/>
      <c r="P186" s="12"/>
      <c r="Q186" s="6"/>
      <c r="R186" s="6"/>
      <c r="S186" s="6"/>
      <c r="T186" s="230"/>
      <c r="U186" s="143"/>
      <c r="V186" s="250"/>
      <c r="W186" s="178"/>
      <c r="X186" s="179"/>
      <c r="Y186" s="180"/>
      <c r="Z186" s="181"/>
      <c r="AA186" s="215"/>
      <c r="AB186" s="11"/>
    </row>
    <row r="187" spans="1:28" s="23" customFormat="1" ht="12.75" customHeight="1">
      <c r="A187" s="116">
        <v>219005</v>
      </c>
      <c r="B187" s="54"/>
      <c r="C187" s="109"/>
      <c r="D187" s="101"/>
      <c r="E187" s="81"/>
      <c r="F187" s="71"/>
      <c r="G187" s="68"/>
      <c r="H187" s="61"/>
      <c r="I187" s="54"/>
      <c r="J187" s="41"/>
      <c r="K187" s="22"/>
      <c r="L187" s="84" t="s">
        <v>185</v>
      </c>
      <c r="M187" s="11">
        <f>+Q187+S187</f>
        <v>70399</v>
      </c>
      <c r="N187" s="12" t="s">
        <v>5</v>
      </c>
      <c r="O187" s="11">
        <f>M187/4</f>
        <v>17600</v>
      </c>
      <c r="P187" s="12" t="s">
        <v>6</v>
      </c>
      <c r="Q187" s="6">
        <v>70399</v>
      </c>
      <c r="R187" s="6"/>
      <c r="S187" s="6"/>
      <c r="T187" s="230"/>
      <c r="U187" s="143"/>
      <c r="V187" s="250"/>
      <c r="W187" s="178"/>
      <c r="X187" s="179"/>
      <c r="Y187" s="180"/>
      <c r="Z187" s="181"/>
      <c r="AA187" s="217">
        <f>SUM(W187:Z187)</f>
        <v>0</v>
      </c>
      <c r="AB187" s="11"/>
    </row>
    <row r="188" spans="1:28" ht="12.75" customHeight="1">
      <c r="A188" s="72"/>
      <c r="B188" s="53"/>
      <c r="C188" s="107"/>
      <c r="D188" s="99"/>
      <c r="E188" s="80"/>
      <c r="F188" s="72"/>
      <c r="G188" s="67"/>
      <c r="H188" s="60"/>
      <c r="I188" s="53"/>
      <c r="J188" s="40"/>
      <c r="K188" s="10"/>
      <c r="L188" s="16"/>
      <c r="M188" s="11"/>
      <c r="N188" s="7"/>
      <c r="O188" s="11"/>
      <c r="P188" s="7"/>
      <c r="Q188" s="4"/>
      <c r="R188" s="4"/>
      <c r="S188" s="4"/>
      <c r="T188" s="233"/>
      <c r="U188" s="234"/>
      <c r="V188" s="248"/>
      <c r="AA188" s="217"/>
      <c r="AB188" s="11"/>
    </row>
    <row r="189" spans="1:28" ht="12.75" customHeight="1">
      <c r="A189" s="77"/>
      <c r="B189" s="56"/>
      <c r="C189" s="111"/>
      <c r="D189" s="103"/>
      <c r="E189" s="83"/>
      <c r="F189" s="77"/>
      <c r="G189" s="70"/>
      <c r="H189" s="63"/>
      <c r="I189" s="56"/>
      <c r="J189" s="43"/>
      <c r="K189" s="22"/>
      <c r="L189" s="20" t="s">
        <v>31</v>
      </c>
      <c r="M189" s="17">
        <f>SUM(M9:M188)</f>
        <v>80667972</v>
      </c>
      <c r="N189" s="44"/>
      <c r="O189" s="24"/>
      <c r="P189" s="44"/>
      <c r="Q189" s="17">
        <f>SUM(Q9:Q188)</f>
        <v>80667972</v>
      </c>
      <c r="R189" s="17">
        <f>(M189)</f>
        <v>80667972</v>
      </c>
      <c r="S189" s="17">
        <f>SUM(S9:S188)</f>
        <v>0</v>
      </c>
      <c r="T189" s="243"/>
      <c r="U189" s="244"/>
      <c r="V189" s="254"/>
      <c r="W189" s="182">
        <f>SUM(W9:W188)</f>
        <v>10405202</v>
      </c>
      <c r="X189" s="183">
        <f>SUM(X9:X188)</f>
        <v>36231873</v>
      </c>
      <c r="Y189" s="184">
        <f>SUM(Y9:Y188)</f>
        <v>15088264</v>
      </c>
      <c r="Z189" s="185">
        <f>SUM(Z9:Z188)</f>
        <v>11659194</v>
      </c>
      <c r="AA189" s="217"/>
      <c r="AB189" s="17"/>
    </row>
    <row r="190" spans="1:28" ht="12.75" customHeight="1">
      <c r="A190" s="71"/>
      <c r="B190" s="54"/>
      <c r="C190" s="109"/>
      <c r="D190" s="101"/>
      <c r="E190" s="81"/>
      <c r="F190" s="71"/>
      <c r="G190" s="68"/>
      <c r="H190" s="61"/>
      <c r="I190" s="54"/>
      <c r="J190" s="41"/>
      <c r="K190" s="10"/>
      <c r="L190" s="10"/>
      <c r="M190" s="25"/>
      <c r="N190" s="12"/>
      <c r="O190" s="10"/>
      <c r="P190" s="12"/>
      <c r="Q190" s="1"/>
      <c r="R190" s="1"/>
      <c r="S190" s="1"/>
      <c r="T190" s="239"/>
      <c r="U190" s="240"/>
      <c r="V190" s="252"/>
      <c r="AA190" s="217"/>
      <c r="AB190" s="25"/>
    </row>
    <row r="191" spans="1:28" ht="12.75" customHeight="1">
      <c r="A191" s="116">
        <v>219999</v>
      </c>
      <c r="B191" s="116">
        <v>216998</v>
      </c>
      <c r="C191" s="116">
        <v>214998</v>
      </c>
      <c r="D191" s="116">
        <v>213998</v>
      </c>
      <c r="E191" s="116">
        <v>212998</v>
      </c>
      <c r="F191" s="116">
        <v>211998</v>
      </c>
      <c r="G191" s="116"/>
      <c r="H191" s="116">
        <v>209998</v>
      </c>
      <c r="I191" s="116">
        <v>208988</v>
      </c>
      <c r="J191" s="116">
        <v>207998</v>
      </c>
      <c r="K191" s="22"/>
      <c r="L191" s="10" t="s">
        <v>32</v>
      </c>
      <c r="M191" s="11">
        <f>+Q191+S191</f>
        <v>1255468</v>
      </c>
      <c r="N191" s="12"/>
      <c r="O191" s="11"/>
      <c r="P191" s="12"/>
      <c r="Q191" s="6">
        <v>1255468</v>
      </c>
      <c r="R191" s="6"/>
      <c r="S191" s="6"/>
      <c r="T191" s="230"/>
      <c r="U191" s="143"/>
      <c r="V191" s="250"/>
      <c r="AA191" s="217"/>
      <c r="AB191" s="11"/>
    </row>
    <row r="192" spans="1:28" s="23" customFormat="1" ht="12.75" customHeight="1">
      <c r="A192" s="116"/>
      <c r="B192" s="54"/>
      <c r="C192" s="109"/>
      <c r="D192" s="101"/>
      <c r="E192" s="81"/>
      <c r="F192" s="71"/>
      <c r="G192" s="68"/>
      <c r="H192" s="61"/>
      <c r="I192" s="54"/>
      <c r="J192" s="41"/>
      <c r="K192" s="22"/>
      <c r="L192" s="45"/>
      <c r="M192" s="11"/>
      <c r="N192" s="12"/>
      <c r="O192" s="11"/>
      <c r="P192" s="12"/>
      <c r="Q192" s="6"/>
      <c r="R192" s="6"/>
      <c r="S192" s="6"/>
      <c r="T192" s="230"/>
      <c r="U192" s="143"/>
      <c r="V192" s="250"/>
      <c r="W192" s="182"/>
      <c r="X192" s="183"/>
      <c r="Y192" s="184"/>
      <c r="Z192" s="185"/>
      <c r="AA192" s="217"/>
      <c r="AB192" s="11"/>
    </row>
    <row r="193" spans="1:28" ht="12.75" customHeight="1" thickBot="1">
      <c r="A193" s="116"/>
      <c r="B193" s="54"/>
      <c r="C193" s="109"/>
      <c r="D193" s="101"/>
      <c r="E193" s="81"/>
      <c r="F193" s="71"/>
      <c r="G193" s="68"/>
      <c r="H193" s="61"/>
      <c r="I193" s="54"/>
      <c r="J193" s="41"/>
      <c r="K193" s="10"/>
      <c r="L193" s="45" t="s">
        <v>12</v>
      </c>
      <c r="M193" s="47">
        <f>SUM(M189:M191)</f>
        <v>81923440</v>
      </c>
      <c r="N193" s="12"/>
      <c r="O193" s="10"/>
      <c r="P193" s="12"/>
      <c r="Q193" s="47">
        <f>SUM(Q189:Q191)</f>
        <v>81923440</v>
      </c>
      <c r="R193" s="48">
        <f>(M193)</f>
        <v>81923440</v>
      </c>
      <c r="S193" s="48">
        <f>SUM(S189:S191)</f>
        <v>0</v>
      </c>
      <c r="T193" s="230"/>
      <c r="U193" s="143"/>
      <c r="V193" s="250"/>
      <c r="AA193" s="217"/>
      <c r="AB193" s="47"/>
    </row>
    <row r="194" spans="1:28" ht="12.75" customHeight="1" thickTop="1">
      <c r="A194" s="116"/>
      <c r="B194" s="54"/>
      <c r="C194" s="109"/>
      <c r="D194" s="101"/>
      <c r="E194" s="81"/>
      <c r="F194" s="71"/>
      <c r="G194" s="68"/>
      <c r="H194" s="61"/>
      <c r="I194" s="54"/>
      <c r="J194" s="41"/>
      <c r="K194" s="10"/>
      <c r="L194" s="3"/>
      <c r="M194" s="46"/>
      <c r="N194" s="12"/>
      <c r="O194" s="10"/>
      <c r="P194" s="12"/>
      <c r="Q194" s="1"/>
      <c r="R194" s="1"/>
      <c r="S194" s="1"/>
      <c r="T194" s="239"/>
      <c r="U194" s="240"/>
      <c r="V194" s="252"/>
      <c r="AA194" s="217"/>
      <c r="AB194" s="46"/>
    </row>
    <row r="195" spans="2:28" ht="12.75" customHeight="1">
      <c r="B195" s="54">
        <v>216999</v>
      </c>
      <c r="C195" s="109">
        <v>214999</v>
      </c>
      <c r="D195" s="101">
        <v>213999</v>
      </c>
      <c r="E195" s="81">
        <v>212999</v>
      </c>
      <c r="F195" s="71">
        <v>211999</v>
      </c>
      <c r="G195" s="68">
        <v>210999</v>
      </c>
      <c r="H195" s="61">
        <v>209999</v>
      </c>
      <c r="I195" s="54">
        <v>208999</v>
      </c>
      <c r="J195" s="41">
        <v>207999</v>
      </c>
      <c r="K195" s="22"/>
      <c r="L195" s="10" t="s">
        <v>30</v>
      </c>
      <c r="M195" s="11">
        <f>+Q195+S195</f>
        <v>4311760</v>
      </c>
      <c r="N195" s="12"/>
      <c r="O195" s="11"/>
      <c r="P195" s="12"/>
      <c r="Q195" s="6">
        <v>4311760</v>
      </c>
      <c r="R195" s="6"/>
      <c r="S195" s="6"/>
      <c r="T195" s="230"/>
      <c r="U195" s="143"/>
      <c r="V195" s="250"/>
      <c r="AB195" s="11"/>
    </row>
    <row r="196" spans="1:28" ht="12.75" customHeight="1">
      <c r="A196" s="71"/>
      <c r="B196" s="54"/>
      <c r="C196" s="109"/>
      <c r="D196" s="101"/>
      <c r="E196" s="81"/>
      <c r="F196" s="71"/>
      <c r="G196" s="68"/>
      <c r="H196" s="61"/>
      <c r="I196" s="54"/>
      <c r="J196" s="41"/>
      <c r="K196" s="10"/>
      <c r="M196" s="25"/>
      <c r="N196" s="12"/>
      <c r="O196" s="10"/>
      <c r="P196" s="12"/>
      <c r="Q196" s="6"/>
      <c r="R196" s="6"/>
      <c r="S196" s="6"/>
      <c r="T196" s="230"/>
      <c r="U196" s="143"/>
      <c r="V196" s="250"/>
      <c r="AB196" s="25"/>
    </row>
    <row r="197" spans="1:28" s="23" customFormat="1" ht="12.75" customHeight="1" thickBot="1">
      <c r="A197" s="117"/>
      <c r="B197" s="117"/>
      <c r="C197" s="117"/>
      <c r="D197" s="117"/>
      <c r="E197" s="117"/>
      <c r="F197" s="117"/>
      <c r="G197" s="117"/>
      <c r="H197" s="117"/>
      <c r="I197" s="117"/>
      <c r="J197" s="117"/>
      <c r="K197" s="22"/>
      <c r="L197" s="20" t="s">
        <v>29</v>
      </c>
      <c r="M197" s="118">
        <f>SUM(M193:M196)</f>
        <v>86235200</v>
      </c>
      <c r="N197" s="44"/>
      <c r="O197" s="22"/>
      <c r="P197" s="44"/>
      <c r="Q197" s="118">
        <f>SUM(Q193:Q196)</f>
        <v>86235200</v>
      </c>
      <c r="R197" s="119">
        <f>(M197)</f>
        <v>86235200</v>
      </c>
      <c r="S197" s="118">
        <f>SUM(S193:S196)</f>
        <v>0</v>
      </c>
      <c r="T197" s="245"/>
      <c r="U197" s="246"/>
      <c r="V197" s="255"/>
      <c r="W197" s="182"/>
      <c r="X197" s="183"/>
      <c r="Y197" s="184"/>
      <c r="Z197" s="185"/>
      <c r="AA197" s="215"/>
      <c r="AB197" s="118"/>
    </row>
    <row r="198" spans="17:18" ht="13.5" thickTop="1">
      <c r="Q198" s="19"/>
      <c r="R198" s="19"/>
    </row>
    <row r="199" spans="17:18" ht="12.75">
      <c r="Q199" s="27"/>
      <c r="R199" s="27"/>
    </row>
    <row r="200" spans="17:18" ht="12.75">
      <c r="Q200" s="19"/>
      <c r="R200" s="19"/>
    </row>
    <row r="201" spans="17:18" ht="12.75">
      <c r="Q201" s="27"/>
      <c r="R201" s="27"/>
    </row>
    <row r="202" spans="17:18" ht="12.75">
      <c r="Q202" s="19"/>
      <c r="R202" s="19"/>
    </row>
    <row r="203" spans="17:18" ht="12.75">
      <c r="Q203" s="27"/>
      <c r="R203" s="27"/>
    </row>
    <row r="204" spans="17:18" ht="12.75">
      <c r="Q204" s="27"/>
      <c r="R204" s="27"/>
    </row>
    <row r="205" spans="17:18" ht="12.75">
      <c r="Q205" s="27"/>
      <c r="R205" s="27"/>
    </row>
  </sheetData>
  <sheetProtection password="ECF4" sheet="1"/>
  <mergeCells count="7">
    <mergeCell ref="M14:P14"/>
    <mergeCell ref="I1:S1"/>
    <mergeCell ref="W1:Z1"/>
    <mergeCell ref="I2:S2"/>
    <mergeCell ref="I3:S3"/>
    <mergeCell ref="M8:P8"/>
    <mergeCell ref="M11:P11"/>
  </mergeCells>
  <printOptions/>
  <pageMargins left="0.25" right="0.25" top="0.75" bottom="0.75" header="0.3" footer="0.3"/>
  <pageSetup horizontalDpi="600" verticalDpi="600" orientation="landscape" r:id="rId1"/>
  <headerFooter>
    <oddHeader>&amp;RVOCA FFY19
April 14, 2022</oddHeader>
  </headerFooter>
  <rowBreaks count="3" manualBreakCount="3">
    <brk id="36" max="255" man="1"/>
    <brk id="71" max="255" man="1"/>
    <brk id="1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Lemrow, Jude</cp:lastModifiedBy>
  <cp:lastPrinted>2022-04-18T18:02:12Z</cp:lastPrinted>
  <dcterms:created xsi:type="dcterms:W3CDTF">1996-10-14T23:33:28Z</dcterms:created>
  <dcterms:modified xsi:type="dcterms:W3CDTF">2022-04-18T18:02:59Z</dcterms:modified>
  <cp:category/>
  <cp:version/>
  <cp:contentType/>
  <cp:contentStatus/>
</cp:coreProperties>
</file>