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26424" windowHeight="11400" tabRatio="707" activeTab="0"/>
  </bookViews>
  <sheets>
    <sheet name="FFY17 AA" sheetId="1" r:id="rId1"/>
  </sheets>
  <definedNames/>
  <calcPr fullCalcOnLoad="1"/>
</workbook>
</file>

<file path=xl/sharedStrings.xml><?xml version="1.0" encoding="utf-8"?>
<sst xmlns="http://schemas.openxmlformats.org/spreadsheetml/2006/main" count="145" uniqueCount="99">
  <si>
    <t>Illinois Department of Corrections</t>
  </si>
  <si>
    <t>Quanada</t>
  </si>
  <si>
    <t>Illinois Coalition Against Sexual Assault</t>
  </si>
  <si>
    <t>Illinois Coalition Against Domestic Violence</t>
  </si>
  <si>
    <t>Amount</t>
  </si>
  <si>
    <t>Law</t>
  </si>
  <si>
    <t>Service</t>
  </si>
  <si>
    <t>Federal</t>
  </si>
  <si>
    <t>Required</t>
  </si>
  <si>
    <t>Enforcement</t>
  </si>
  <si>
    <t>Prosecution</t>
  </si>
  <si>
    <t>Providers</t>
  </si>
  <si>
    <t>Courts</t>
  </si>
  <si>
    <t>Discretionary</t>
  </si>
  <si>
    <t>Match</t>
  </si>
  <si>
    <t>PURPOSE:  SPECIALIZED UNITS</t>
  </si>
  <si>
    <t>Program Title:  Domestic Violence and Sexual Assault</t>
  </si>
  <si>
    <t xml:space="preserve">  Prosecution</t>
  </si>
  <si>
    <t>Cook County State's Attorney's Office</t>
  </si>
  <si>
    <t>PURPOSE:  VICTIM SERVICES</t>
  </si>
  <si>
    <t xml:space="preserve">Program Title:  Services for Underserved Areas or </t>
  </si>
  <si>
    <t xml:space="preserve">  Victim Groups</t>
  </si>
  <si>
    <t>Program Title:  Services to Female Inmates</t>
  </si>
  <si>
    <t>Program Title:  Transitional Housing Services</t>
  </si>
  <si>
    <t xml:space="preserve"> </t>
  </si>
  <si>
    <t>FUNDS REMAINING</t>
  </si>
  <si>
    <t>Program Title:  Domestic Violence Multi-Disciplinary</t>
  </si>
  <si>
    <t xml:space="preserve">  Team Response</t>
  </si>
  <si>
    <t>McLean County State's Attorney's Office</t>
  </si>
  <si>
    <t>Peoria County State's Attorney's Office</t>
  </si>
  <si>
    <t>St. Clair County State's Attorney's Office</t>
  </si>
  <si>
    <t>St. Clair County Probation Department</t>
  </si>
  <si>
    <t>Center for the Prevention of Abuse</t>
  </si>
  <si>
    <t>Program Title:  Sexual Assauult Multi-Disciplinary</t>
  </si>
  <si>
    <t>Kankakee County State's Attorney's Office</t>
  </si>
  <si>
    <t>Mid Central Community Action, Inc.</t>
  </si>
  <si>
    <t>Apna Ghar</t>
  </si>
  <si>
    <t>Safe Passage, Inc.</t>
  </si>
  <si>
    <t>Kan-Win</t>
  </si>
  <si>
    <t>Mutual Ground, Inc.</t>
  </si>
  <si>
    <t>Hamdard Center for Health and Human Serivces</t>
  </si>
  <si>
    <t>Phase / Wave</t>
  </si>
  <si>
    <t>KC-CASA</t>
  </si>
  <si>
    <t>Violence Prevention Center of Southwestern Illinois</t>
  </si>
  <si>
    <t>Kankakee County Probation Department</t>
  </si>
  <si>
    <t>St. Clair County Sheriff's Department</t>
  </si>
  <si>
    <t>YWCA of Freeport</t>
  </si>
  <si>
    <t>Crisis Center of South Suburbia</t>
  </si>
  <si>
    <t>Program Title:  Sexual Assault Medical Advocacy</t>
  </si>
  <si>
    <t>Illinois Attorney General's Office</t>
  </si>
  <si>
    <t>Kankakee County Sheriff's Department</t>
  </si>
  <si>
    <t>Chicago Police Department</t>
  </si>
  <si>
    <t>Program Title:  Services to Victims of Domestic Violence</t>
  </si>
  <si>
    <t>City of Chicago</t>
  </si>
  <si>
    <t>Peoria County Sheriff's Department</t>
  </si>
  <si>
    <t>Peoria Police Department</t>
  </si>
  <si>
    <t>Program Title:  Training</t>
  </si>
  <si>
    <t xml:space="preserve">Illinois Attorney General’s Office </t>
  </si>
  <si>
    <t>Chicago Metropolitan Battered Women’s Network</t>
  </si>
  <si>
    <t>Program Title:  Domestic Violence Law Enforcement</t>
  </si>
  <si>
    <t>McLean County Sheriff's Department</t>
  </si>
  <si>
    <t>Bloomington Police Department</t>
  </si>
  <si>
    <t>Peoria County Probation Department</t>
  </si>
  <si>
    <t>N/R</t>
  </si>
  <si>
    <t>PURPOSE:  PRISON RAPE ELIMINATION ACT</t>
  </si>
  <si>
    <t>Program Title:  Prison Rape Elimination Act</t>
  </si>
  <si>
    <t>Illinois Department of Juvenile Justice</t>
  </si>
  <si>
    <t>Lifespan</t>
  </si>
  <si>
    <t>Center for Prevention of Abuse</t>
  </si>
  <si>
    <t>KC CASA</t>
  </si>
  <si>
    <t>Peoria County Sheriff</t>
  </si>
  <si>
    <t>Violence Prevention Center of Southwestern IL</t>
  </si>
  <si>
    <t>10th Judicial Cirucit</t>
  </si>
  <si>
    <t>Kankakee County State's Attorney's Office (Pending YR3)</t>
  </si>
  <si>
    <t>Cook County State's Attorney's Office (Pending YR3)</t>
  </si>
  <si>
    <t>Peoria County Sheriff (Pending YR3)</t>
  </si>
  <si>
    <t>Peoria County State's Attorney's Office (Pending YR3)</t>
  </si>
  <si>
    <t>10th Judicial Cirucit (Pending YR3)</t>
  </si>
  <si>
    <t>S.T.O.P. Violence Against Women</t>
  </si>
  <si>
    <t>FFY17 Plan</t>
  </si>
  <si>
    <t>Original</t>
  </si>
  <si>
    <t>Difference</t>
  </si>
  <si>
    <t>Revised</t>
  </si>
  <si>
    <t>Family Rescue</t>
  </si>
  <si>
    <t>Life Span</t>
  </si>
  <si>
    <t>Call for Help</t>
  </si>
  <si>
    <r>
      <t>Attachment A -</t>
    </r>
    <r>
      <rPr>
        <b/>
        <i/>
        <sz val="14"/>
        <rFont val="Times New Roman"/>
        <family val="1"/>
      </rPr>
      <t xml:space="preserve"> Revised</t>
    </r>
    <r>
      <rPr>
        <b/>
        <i/>
        <sz val="14"/>
        <color indexed="10"/>
        <rFont val="Times New Roman"/>
        <family val="1"/>
      </rPr>
      <t xml:space="preserve"> 2/28/2019</t>
    </r>
  </si>
  <si>
    <t>617002*</t>
  </si>
  <si>
    <t>*$290,000 FFY14 + $696,613 FFY17 = $986,613 Total.</t>
  </si>
  <si>
    <t>Returned</t>
  </si>
  <si>
    <t>Grant Funds</t>
  </si>
  <si>
    <t>Administrative</t>
  </si>
  <si>
    <t>Award Total</t>
  </si>
  <si>
    <t>Total Designated</t>
  </si>
  <si>
    <t>Returned Funds</t>
  </si>
  <si>
    <t xml:space="preserve">Revised </t>
  </si>
  <si>
    <t xml:space="preserve">*Original Grant #617002 = $696,613 in FFY17 funds designated on 2/28/18. $290,000 in FFY14 fund added 2/28/19. </t>
  </si>
  <si>
    <t>Switched from Single Funding to Multiple Funding on 3/4/19; moved Obligation and Voucher data to Multiple Funding. - JL</t>
  </si>
  <si>
    <t>Returned XX/XX/XX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</si>
</sst>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m\ dd\,\ yyyy"/>
    <numFmt numFmtId="173" formatCode="dd\-mmm\-yy"/>
    <numFmt numFmtId="174" formatCode="&quot;$&quot;#,##0.00;\(&quot;$&quot;#,##0.00\)"/>
    <numFmt numFmtId="175" formatCode="[$-409]dddd\,\ mmmm\ dd\,\ yyyy"/>
    <numFmt numFmtId="176" formatCode="[$-409]mmm\-yy;@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00%"/>
    <numFmt numFmtId="184" formatCode="#,##0.000000000000000"/>
    <numFmt numFmtId="185" formatCode="#,##0.0000000000000"/>
  </numFmts>
  <fonts count="53"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5" fontId="6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15" xfId="44" applyNumberFormat="1" applyFont="1" applyBorder="1" applyAlignment="1">
      <alignment horizontal="right"/>
    </xf>
    <xf numFmtId="5" fontId="6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5" fontId="6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5" fontId="6" fillId="0" borderId="17" xfId="0" applyNumberFormat="1" applyFont="1" applyBorder="1" applyAlignment="1">
      <alignment horizontal="right"/>
    </xf>
    <xf numFmtId="5" fontId="6" fillId="0" borderId="19" xfId="0" applyNumberFormat="1" applyFont="1" applyFill="1" applyBorder="1" applyAlignment="1">
      <alignment horizontal="right"/>
    </xf>
    <xf numFmtId="177" fontId="6" fillId="0" borderId="20" xfId="44" applyNumberFormat="1" applyFont="1" applyFill="1" applyBorder="1" applyAlignment="1">
      <alignment horizontal="right"/>
    </xf>
    <xf numFmtId="177" fontId="6" fillId="0" borderId="21" xfId="4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5" fontId="6" fillId="33" borderId="17" xfId="0" applyNumberFormat="1" applyFont="1" applyFill="1" applyBorder="1" applyAlignment="1">
      <alignment horizontal="right"/>
    </xf>
    <xf numFmtId="5" fontId="6" fillId="33" borderId="23" xfId="0" applyNumberFormat="1" applyFont="1" applyFill="1" applyBorder="1" applyAlignment="1">
      <alignment horizontal="right"/>
    </xf>
    <xf numFmtId="5" fontId="6" fillId="33" borderId="19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5" fontId="6" fillId="0" borderId="25" xfId="0" applyNumberFormat="1" applyFont="1" applyBorder="1" applyAlignment="1">
      <alignment horizontal="right"/>
    </xf>
    <xf numFmtId="5" fontId="6" fillId="0" borderId="25" xfId="0" applyNumberFormat="1" applyFont="1" applyFill="1" applyBorder="1" applyAlignment="1">
      <alignment horizontal="right"/>
    </xf>
    <xf numFmtId="5" fontId="6" fillId="0" borderId="26" xfId="0" applyNumberFormat="1" applyFont="1" applyBorder="1" applyAlignment="1">
      <alignment horizontal="right"/>
    </xf>
    <xf numFmtId="5" fontId="6" fillId="33" borderId="25" xfId="0" applyNumberFormat="1" applyFont="1" applyFill="1" applyBorder="1" applyAlignment="1">
      <alignment horizontal="right"/>
    </xf>
    <xf numFmtId="177" fontId="6" fillId="0" borderId="21" xfId="44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77" fontId="6" fillId="0" borderId="0" xfId="44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5" fontId="6" fillId="0" borderId="10" xfId="0" applyNumberFormat="1" applyFont="1" applyFill="1" applyBorder="1" applyAlignment="1">
      <alignment horizontal="right"/>
    </xf>
    <xf numFmtId="177" fontId="6" fillId="0" borderId="10" xfId="44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7" fontId="9" fillId="0" borderId="17" xfId="0" applyNumberFormat="1" applyFont="1" applyBorder="1" applyAlignment="1">
      <alignment horizontal="right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0" fillId="0" borderId="0" xfId="0" applyFont="1" applyFill="1" applyAlignment="1">
      <alignment/>
    </xf>
    <xf numFmtId="5" fontId="9" fillId="0" borderId="0" xfId="0" applyNumberFormat="1" applyFont="1" applyBorder="1" applyAlignment="1">
      <alignment horizontal="right"/>
    </xf>
    <xf numFmtId="5" fontId="9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Fill="1" applyAlignment="1">
      <alignment/>
    </xf>
    <xf numFmtId="5" fontId="6" fillId="6" borderId="12" xfId="0" applyNumberFormat="1" applyFont="1" applyFill="1" applyBorder="1" applyAlignment="1">
      <alignment horizontal="right"/>
    </xf>
    <xf numFmtId="177" fontId="6" fillId="6" borderId="17" xfId="0" applyNumberFormat="1" applyFont="1" applyFill="1" applyBorder="1" applyAlignment="1">
      <alignment horizontal="right"/>
    </xf>
    <xf numFmtId="5" fontId="6" fillId="6" borderId="14" xfId="0" applyNumberFormat="1" applyFont="1" applyFill="1" applyBorder="1" applyAlignment="1">
      <alignment horizontal="right"/>
    </xf>
    <xf numFmtId="177" fontId="6" fillId="6" borderId="14" xfId="0" applyNumberFormat="1" applyFont="1" applyFill="1" applyBorder="1" applyAlignment="1">
      <alignment horizontal="right"/>
    </xf>
    <xf numFmtId="177" fontId="9" fillId="6" borderId="17" xfId="0" applyNumberFormat="1" applyFont="1" applyFill="1" applyBorder="1" applyAlignment="1">
      <alignment horizontal="right"/>
    </xf>
    <xf numFmtId="5" fontId="6" fillId="6" borderId="17" xfId="0" applyNumberFormat="1" applyFont="1" applyFill="1" applyBorder="1" applyAlignment="1">
      <alignment horizontal="right"/>
    </xf>
    <xf numFmtId="5" fontId="6" fillId="6" borderId="25" xfId="0" applyNumberFormat="1" applyFont="1" applyFill="1" applyBorder="1" applyAlignment="1">
      <alignment horizontal="right"/>
    </xf>
    <xf numFmtId="5" fontId="6" fillId="6" borderId="23" xfId="0" applyNumberFormat="1" applyFont="1" applyFill="1" applyBorder="1" applyAlignment="1">
      <alignment horizontal="right"/>
    </xf>
    <xf numFmtId="5" fontId="6" fillId="6" borderId="19" xfId="0" applyNumberFormat="1" applyFont="1" applyFill="1" applyBorder="1" applyAlignment="1">
      <alignment horizontal="right"/>
    </xf>
    <xf numFmtId="5" fontId="6" fillId="34" borderId="19" xfId="0" applyNumberFormat="1" applyFont="1" applyFill="1" applyBorder="1" applyAlignment="1">
      <alignment horizontal="right"/>
    </xf>
    <xf numFmtId="177" fontId="6" fillId="34" borderId="21" xfId="44" applyNumberFormat="1" applyFont="1" applyFill="1" applyBorder="1" applyAlignment="1">
      <alignment horizontal="right"/>
    </xf>
    <xf numFmtId="5" fontId="7" fillId="33" borderId="19" xfId="0" applyNumberFormat="1" applyFont="1" applyFill="1" applyBorder="1" applyAlignment="1">
      <alignment horizontal="right"/>
    </xf>
    <xf numFmtId="14" fontId="1" fillId="13" borderId="27" xfId="0" applyNumberFormat="1" applyFont="1" applyFill="1" applyBorder="1" applyAlignment="1">
      <alignment/>
    </xf>
    <xf numFmtId="0" fontId="1" fillId="13" borderId="27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7" borderId="27" xfId="0" applyFont="1" applyFill="1" applyBorder="1" applyAlignment="1">
      <alignment/>
    </xf>
    <xf numFmtId="6" fontId="1" fillId="7" borderId="27" xfId="0" applyNumberFormat="1" applyFont="1" applyFill="1" applyBorder="1" applyAlignment="1">
      <alignment/>
    </xf>
    <xf numFmtId="6" fontId="1" fillId="7" borderId="0" xfId="0" applyNumberFormat="1" applyFont="1" applyFill="1" applyAlignment="1">
      <alignment/>
    </xf>
    <xf numFmtId="0" fontId="1" fillId="35" borderId="27" xfId="0" applyFont="1" applyFill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6" borderId="28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122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57421875" style="60" customWidth="1"/>
    <col min="2" max="2" width="1.7109375" style="1" customWidth="1"/>
    <col min="3" max="3" width="45.7109375" style="1" customWidth="1"/>
    <col min="4" max="4" width="10.7109375" style="1" bestFit="1" customWidth="1"/>
    <col min="5" max="5" width="10.7109375" style="1" customWidth="1"/>
    <col min="6" max="6" width="10.421875" style="1" bestFit="1" customWidth="1"/>
    <col min="7" max="7" width="9.140625" style="1" bestFit="1" customWidth="1"/>
    <col min="8" max="8" width="11.7109375" style="1" bestFit="1" customWidth="1"/>
    <col min="9" max="9" width="8.28125" style="1" bestFit="1" customWidth="1"/>
    <col min="10" max="10" width="10.421875" style="1" bestFit="1" customWidth="1"/>
    <col min="11" max="11" width="8.7109375" style="1" bestFit="1" customWidth="1"/>
    <col min="12" max="12" width="0.9921875" style="1" customWidth="1"/>
    <col min="13" max="15" width="9.140625" style="1" hidden="1" customWidth="1"/>
    <col min="16" max="16" width="10.140625" style="1" hidden="1" customWidth="1"/>
    <col min="17" max="19" width="9.140625" style="1" hidden="1" customWidth="1"/>
    <col min="20" max="20" width="11.7109375" style="1" hidden="1" customWidth="1"/>
    <col min="21" max="22" width="9.140625" style="1" hidden="1" customWidth="1"/>
    <col min="23" max="16384" width="9.140625" style="1" customWidth="1"/>
  </cols>
  <sheetData>
    <row r="1" spans="3:11" ht="17.25">
      <c r="C1" s="59"/>
      <c r="D1" s="32"/>
      <c r="E1" s="30" t="s">
        <v>78</v>
      </c>
      <c r="F1" s="32"/>
      <c r="G1" s="32"/>
      <c r="H1" s="32"/>
      <c r="I1" s="32"/>
      <c r="J1" s="32"/>
      <c r="K1" s="32"/>
    </row>
    <row r="2" spans="3:11" ht="17.25">
      <c r="C2" s="31"/>
      <c r="D2" s="31"/>
      <c r="E2" s="30" t="s">
        <v>79</v>
      </c>
      <c r="F2" s="31"/>
      <c r="G2" s="30"/>
      <c r="H2" s="31"/>
      <c r="I2" s="31"/>
      <c r="J2" s="31"/>
      <c r="K2" s="32"/>
    </row>
    <row r="3" spans="3:18" ht="18">
      <c r="C3" s="32"/>
      <c r="D3" s="32"/>
      <c r="E3" s="30" t="s">
        <v>86</v>
      </c>
      <c r="F3" s="32"/>
      <c r="G3" s="32"/>
      <c r="H3" s="32"/>
      <c r="I3" s="32"/>
      <c r="J3" s="32"/>
      <c r="K3" s="32"/>
      <c r="P3" s="84">
        <v>43811</v>
      </c>
      <c r="Q3" s="85" t="s">
        <v>94</v>
      </c>
      <c r="R3" s="85"/>
    </row>
    <row r="4" spans="2:22" ht="13.5" customHeight="1">
      <c r="B4" s="2"/>
      <c r="C4" s="4"/>
      <c r="D4" s="5" t="s">
        <v>5</v>
      </c>
      <c r="E4" s="22"/>
      <c r="F4" s="5" t="s">
        <v>6</v>
      </c>
      <c r="G4" s="22"/>
      <c r="H4" s="5"/>
      <c r="I4" s="5"/>
      <c r="J4" s="5" t="s">
        <v>7</v>
      </c>
      <c r="K4" s="5" t="s">
        <v>8</v>
      </c>
      <c r="P4" s="86" t="s">
        <v>5</v>
      </c>
      <c r="Q4" s="86"/>
      <c r="R4" s="86" t="s">
        <v>6</v>
      </c>
      <c r="S4" s="86"/>
      <c r="T4" s="86"/>
      <c r="U4" s="86"/>
      <c r="V4" s="86"/>
    </row>
    <row r="5" spans="2:22" ht="13.5" customHeight="1">
      <c r="B5" s="2"/>
      <c r="C5" s="4"/>
      <c r="D5" s="5" t="s">
        <v>9</v>
      </c>
      <c r="E5" s="22" t="s">
        <v>10</v>
      </c>
      <c r="F5" s="5" t="s">
        <v>11</v>
      </c>
      <c r="G5" s="22" t="s">
        <v>12</v>
      </c>
      <c r="H5" s="5" t="s">
        <v>13</v>
      </c>
      <c r="I5" s="5" t="s">
        <v>89</v>
      </c>
      <c r="J5" s="5" t="s">
        <v>4</v>
      </c>
      <c r="K5" s="5" t="s">
        <v>14</v>
      </c>
      <c r="M5" s="1" t="s">
        <v>81</v>
      </c>
      <c r="N5" s="1" t="s">
        <v>80</v>
      </c>
      <c r="O5" s="1" t="s">
        <v>82</v>
      </c>
      <c r="P5" s="86" t="s">
        <v>9</v>
      </c>
      <c r="Q5" s="86" t="s">
        <v>10</v>
      </c>
      <c r="R5" s="86" t="s">
        <v>11</v>
      </c>
      <c r="S5" s="86" t="s">
        <v>12</v>
      </c>
      <c r="T5" s="86" t="s">
        <v>13</v>
      </c>
      <c r="U5" s="86" t="s">
        <v>80</v>
      </c>
      <c r="V5" s="86" t="s">
        <v>95</v>
      </c>
    </row>
    <row r="6" spans="2:22" ht="13.5" customHeight="1" thickBot="1">
      <c r="B6" s="33"/>
      <c r="C6" s="6"/>
      <c r="D6" s="7"/>
      <c r="E6" s="28"/>
      <c r="F6" s="7"/>
      <c r="G6" s="28"/>
      <c r="H6" s="7"/>
      <c r="I6" s="7"/>
      <c r="J6" s="7"/>
      <c r="K6" s="7"/>
      <c r="P6" s="86"/>
      <c r="Q6" s="86"/>
      <c r="R6" s="86"/>
      <c r="S6" s="86"/>
      <c r="T6" s="86"/>
      <c r="U6" s="86"/>
      <c r="V6" s="86"/>
    </row>
    <row r="7" spans="2:22" ht="13.5" customHeight="1" thickTop="1">
      <c r="B7" s="35" t="s">
        <v>15</v>
      </c>
      <c r="C7" s="8"/>
      <c r="D7" s="9"/>
      <c r="E7" s="29"/>
      <c r="F7" s="9"/>
      <c r="G7" s="29"/>
      <c r="H7" s="9"/>
      <c r="I7" s="72"/>
      <c r="J7" s="36"/>
      <c r="K7" s="34"/>
      <c r="P7" s="84"/>
      <c r="Q7" s="85"/>
      <c r="R7" s="85"/>
      <c r="S7" s="85"/>
      <c r="T7" s="85"/>
      <c r="U7" s="85"/>
      <c r="V7" s="85"/>
    </row>
    <row r="8" spans="2:22" ht="4.5" customHeight="1">
      <c r="B8" s="20"/>
      <c r="C8" s="10"/>
      <c r="D8" s="54"/>
      <c r="E8" s="55"/>
      <c r="F8" s="54"/>
      <c r="G8" s="55"/>
      <c r="H8" s="54"/>
      <c r="I8" s="73"/>
      <c r="J8" s="37"/>
      <c r="K8" s="12"/>
      <c r="P8" s="87"/>
      <c r="Q8" s="87"/>
      <c r="R8" s="87"/>
      <c r="S8" s="87"/>
      <c r="T8" s="87"/>
      <c r="U8" s="87"/>
      <c r="V8" s="87"/>
    </row>
    <row r="9" spans="2:22" ht="13.5" customHeight="1" hidden="1">
      <c r="B9" s="13" t="s">
        <v>16</v>
      </c>
      <c r="C9" s="14"/>
      <c r="D9" s="54"/>
      <c r="E9" s="55"/>
      <c r="F9" s="54"/>
      <c r="G9" s="55"/>
      <c r="H9" s="54"/>
      <c r="I9" s="73"/>
      <c r="J9" s="38"/>
      <c r="K9" s="15"/>
      <c r="P9" s="87"/>
      <c r="Q9" s="87"/>
      <c r="R9" s="87"/>
      <c r="S9" s="87"/>
      <c r="T9" s="87"/>
      <c r="U9" s="87"/>
      <c r="V9" s="87"/>
    </row>
    <row r="10" spans="2:22" ht="13.5" customHeight="1" hidden="1">
      <c r="B10" s="13" t="s">
        <v>17</v>
      </c>
      <c r="C10" s="14"/>
      <c r="D10" s="54"/>
      <c r="E10" s="56"/>
      <c r="F10" s="54"/>
      <c r="G10" s="55"/>
      <c r="H10" s="54"/>
      <c r="I10" s="73"/>
      <c r="J10" s="38"/>
      <c r="K10" s="15"/>
      <c r="P10" s="87"/>
      <c r="Q10" s="87"/>
      <c r="R10" s="87"/>
      <c r="S10" s="87"/>
      <c r="T10" s="87"/>
      <c r="U10" s="87"/>
      <c r="V10" s="87"/>
    </row>
    <row r="11" spans="1:22" ht="13.5" customHeight="1" hidden="1">
      <c r="A11" s="60">
        <v>613010</v>
      </c>
      <c r="B11" s="17"/>
      <c r="C11" s="14" t="s">
        <v>18</v>
      </c>
      <c r="D11" s="24"/>
      <c r="E11" s="21"/>
      <c r="F11" s="19"/>
      <c r="G11" s="21"/>
      <c r="H11" s="11"/>
      <c r="I11" s="74"/>
      <c r="J11" s="16">
        <f>SUM(D11:H11)</f>
        <v>0</v>
      </c>
      <c r="K11" s="15">
        <f>(J11/3)</f>
        <v>0</v>
      </c>
      <c r="P11" s="87"/>
      <c r="Q11" s="87"/>
      <c r="R11" s="87"/>
      <c r="S11" s="87"/>
      <c r="T11" s="87"/>
      <c r="U11" s="87"/>
      <c r="V11" s="87"/>
    </row>
    <row r="12" spans="2:22" ht="13.5" customHeight="1" hidden="1">
      <c r="B12" s="17"/>
      <c r="C12" s="14"/>
      <c r="D12" s="56"/>
      <c r="E12" s="58"/>
      <c r="F12" s="55"/>
      <c r="G12" s="57"/>
      <c r="H12" s="54"/>
      <c r="I12" s="73"/>
      <c r="J12" s="38"/>
      <c r="K12" s="15"/>
      <c r="P12" s="87"/>
      <c r="Q12" s="87"/>
      <c r="R12" s="87"/>
      <c r="S12" s="87"/>
      <c r="T12" s="87"/>
      <c r="U12" s="87"/>
      <c r="V12" s="87"/>
    </row>
    <row r="13" spans="2:22" ht="13.5" customHeight="1">
      <c r="B13" s="13" t="s">
        <v>33</v>
      </c>
      <c r="C13" s="14"/>
      <c r="D13" s="56"/>
      <c r="E13" s="58"/>
      <c r="F13" s="55"/>
      <c r="G13" s="57"/>
      <c r="H13" s="54"/>
      <c r="I13" s="73"/>
      <c r="J13" s="38"/>
      <c r="K13" s="15"/>
      <c r="P13" s="88"/>
      <c r="Q13" s="88"/>
      <c r="R13" s="88"/>
      <c r="S13" s="88"/>
      <c r="T13" s="88"/>
      <c r="U13" s="87"/>
      <c r="V13" s="87"/>
    </row>
    <row r="14" spans="2:22" ht="13.5" customHeight="1">
      <c r="B14" s="13" t="s">
        <v>27</v>
      </c>
      <c r="C14" s="14"/>
      <c r="D14" s="56"/>
      <c r="E14" s="58"/>
      <c r="F14" s="55"/>
      <c r="G14" s="57"/>
      <c r="H14" s="54"/>
      <c r="I14" s="73"/>
      <c r="J14" s="38"/>
      <c r="K14" s="15"/>
      <c r="P14" s="88"/>
      <c r="Q14" s="88"/>
      <c r="R14" s="88"/>
      <c r="S14" s="88"/>
      <c r="T14" s="88"/>
      <c r="U14" s="87"/>
      <c r="V14" s="87"/>
    </row>
    <row r="15" spans="1:22" ht="13.5" customHeight="1">
      <c r="A15" s="62">
        <v>617060</v>
      </c>
      <c r="B15" s="17"/>
      <c r="C15" s="14" t="s">
        <v>51</v>
      </c>
      <c r="D15" s="24">
        <v>51209</v>
      </c>
      <c r="E15" s="21"/>
      <c r="F15" s="19"/>
      <c r="G15" s="21"/>
      <c r="H15" s="11"/>
      <c r="I15" s="74"/>
      <c r="J15" s="16">
        <f aca="true" t="shared" si="0" ref="J15:J28">SUM(D15:I15)</f>
        <v>51209</v>
      </c>
      <c r="K15" s="15">
        <f>(J15/3)</f>
        <v>17069.666666666668</v>
      </c>
      <c r="N15" s="21"/>
      <c r="O15" s="21"/>
      <c r="P15" s="88"/>
      <c r="Q15" s="88"/>
      <c r="R15" s="88"/>
      <c r="S15" s="88"/>
      <c r="T15" s="88"/>
      <c r="U15" s="88"/>
      <c r="V15" s="88"/>
    </row>
    <row r="16" spans="1:22" ht="13.5" customHeight="1">
      <c r="A16" s="62">
        <v>617160</v>
      </c>
      <c r="B16" s="17"/>
      <c r="C16" s="14" t="s">
        <v>51</v>
      </c>
      <c r="D16" s="24">
        <v>51209</v>
      </c>
      <c r="E16" s="21"/>
      <c r="F16" s="19"/>
      <c r="G16" s="21"/>
      <c r="H16" s="11"/>
      <c r="I16" s="74"/>
      <c r="J16" s="16">
        <f>SUM(D16:I16)</f>
        <v>51209</v>
      </c>
      <c r="K16" s="15">
        <f>(J16/3)</f>
        <v>17069.666666666668</v>
      </c>
      <c r="N16" s="21"/>
      <c r="O16" s="21"/>
      <c r="P16" s="88"/>
      <c r="Q16" s="88"/>
      <c r="R16" s="88"/>
      <c r="S16" s="88"/>
      <c r="T16" s="88"/>
      <c r="U16" s="88"/>
      <c r="V16" s="88"/>
    </row>
    <row r="17" spans="1:22" ht="13.5" customHeight="1">
      <c r="A17" s="62">
        <v>617061</v>
      </c>
      <c r="B17" s="17"/>
      <c r="C17" s="14" t="s">
        <v>18</v>
      </c>
      <c r="D17" s="24"/>
      <c r="E17" s="21">
        <v>306537</v>
      </c>
      <c r="F17" s="19"/>
      <c r="G17" s="21"/>
      <c r="H17" s="11"/>
      <c r="I17" s="74"/>
      <c r="J17" s="16">
        <f t="shared" si="0"/>
        <v>306537</v>
      </c>
      <c r="K17" s="15">
        <f>(J17/3)</f>
        <v>102179</v>
      </c>
      <c r="N17" s="21"/>
      <c r="O17" s="21"/>
      <c r="P17" s="88"/>
      <c r="Q17" s="88"/>
      <c r="R17" s="88"/>
      <c r="S17" s="88"/>
      <c r="T17" s="88"/>
      <c r="U17" s="88"/>
      <c r="V17" s="88"/>
    </row>
    <row r="18" spans="1:22" ht="13.5" customHeight="1" hidden="1">
      <c r="A18" s="60">
        <v>614023</v>
      </c>
      <c r="B18" s="17"/>
      <c r="C18" s="14" t="s">
        <v>67</v>
      </c>
      <c r="D18" s="24"/>
      <c r="E18" s="21"/>
      <c r="F18" s="19"/>
      <c r="G18" s="21"/>
      <c r="H18" s="11"/>
      <c r="I18" s="74"/>
      <c r="J18" s="16">
        <f t="shared" si="0"/>
        <v>0</v>
      </c>
      <c r="K18" s="15" t="s">
        <v>63</v>
      </c>
      <c r="P18" s="88"/>
      <c r="Q18" s="88"/>
      <c r="R18" s="88"/>
      <c r="S18" s="88"/>
      <c r="T18" s="88"/>
      <c r="U18" s="88"/>
      <c r="V18" s="88"/>
    </row>
    <row r="19" spans="1:22" ht="13.5" customHeight="1">
      <c r="A19" s="62">
        <v>617064</v>
      </c>
      <c r="B19" s="17"/>
      <c r="C19" s="14" t="s">
        <v>50</v>
      </c>
      <c r="D19" s="24">
        <v>198827</v>
      </c>
      <c r="E19" s="21"/>
      <c r="F19" s="19"/>
      <c r="G19" s="21"/>
      <c r="H19" s="11"/>
      <c r="I19" s="74"/>
      <c r="J19" s="16">
        <f t="shared" si="0"/>
        <v>198827</v>
      </c>
      <c r="K19" s="15">
        <f>(J19/3)</f>
        <v>66275.66666666667</v>
      </c>
      <c r="N19" s="21"/>
      <c r="O19" s="21"/>
      <c r="P19" s="88"/>
      <c r="Q19" s="88"/>
      <c r="R19" s="88"/>
      <c r="S19" s="88"/>
      <c r="T19" s="88"/>
      <c r="U19" s="88"/>
      <c r="V19" s="88"/>
    </row>
    <row r="20" spans="1:22" ht="13.5" customHeight="1">
      <c r="A20" s="62">
        <v>617164</v>
      </c>
      <c r="B20" s="17"/>
      <c r="C20" s="14" t="s">
        <v>50</v>
      </c>
      <c r="D20" s="24">
        <v>198827</v>
      </c>
      <c r="E20" s="21"/>
      <c r="F20" s="19"/>
      <c r="G20" s="21"/>
      <c r="H20" s="11"/>
      <c r="I20" s="74"/>
      <c r="J20" s="16">
        <f>SUM(D20:I20)</f>
        <v>198827</v>
      </c>
      <c r="K20" s="15">
        <f>(J20/3)</f>
        <v>66275.66666666667</v>
      </c>
      <c r="N20" s="21"/>
      <c r="O20" s="21"/>
      <c r="P20" s="88"/>
      <c r="Q20" s="88"/>
      <c r="R20" s="88"/>
      <c r="S20" s="88"/>
      <c r="T20" s="88"/>
      <c r="U20" s="88"/>
      <c r="V20" s="88"/>
    </row>
    <row r="21" spans="1:22" ht="13.5" customHeight="1" hidden="1">
      <c r="A21" s="60">
        <v>616026</v>
      </c>
      <c r="B21" s="17"/>
      <c r="C21" s="14" t="s">
        <v>34</v>
      </c>
      <c r="D21" s="24"/>
      <c r="E21" s="21"/>
      <c r="F21" s="19"/>
      <c r="G21" s="21"/>
      <c r="H21" s="11"/>
      <c r="I21" s="74"/>
      <c r="J21" s="16">
        <f t="shared" si="0"/>
        <v>0</v>
      </c>
      <c r="K21" s="15">
        <f>(J21/3)</f>
        <v>0</v>
      </c>
      <c r="P21" s="88"/>
      <c r="Q21" s="88"/>
      <c r="R21" s="88"/>
      <c r="S21" s="88"/>
      <c r="T21" s="88"/>
      <c r="U21" s="88"/>
      <c r="V21" s="88"/>
    </row>
    <row r="22" spans="1:22" ht="13.5" customHeight="1" hidden="1">
      <c r="A22" s="60">
        <v>616126</v>
      </c>
      <c r="B22" s="17"/>
      <c r="C22" s="14" t="s">
        <v>73</v>
      </c>
      <c r="D22" s="24"/>
      <c r="E22" s="21"/>
      <c r="F22" s="19"/>
      <c r="G22" s="21"/>
      <c r="H22" s="11"/>
      <c r="I22" s="74"/>
      <c r="J22" s="16">
        <f t="shared" si="0"/>
        <v>0</v>
      </c>
      <c r="K22" s="15">
        <f>(J22/3)</f>
        <v>0</v>
      </c>
      <c r="P22" s="88"/>
      <c r="Q22" s="88"/>
      <c r="R22" s="88"/>
      <c r="S22" s="88"/>
      <c r="T22" s="88"/>
      <c r="U22" s="88"/>
      <c r="V22" s="88"/>
    </row>
    <row r="23" spans="1:22" ht="13.5" customHeight="1">
      <c r="A23" s="62">
        <v>617065</v>
      </c>
      <c r="B23" s="17"/>
      <c r="C23" s="14" t="s">
        <v>69</v>
      </c>
      <c r="D23" s="24"/>
      <c r="E23" s="21"/>
      <c r="F23" s="19"/>
      <c r="G23" s="21"/>
      <c r="H23" s="11">
        <v>114345</v>
      </c>
      <c r="I23" s="74"/>
      <c r="J23" s="16">
        <f t="shared" si="0"/>
        <v>114345</v>
      </c>
      <c r="K23" s="15" t="s">
        <v>63</v>
      </c>
      <c r="N23" s="21"/>
      <c r="O23" s="21"/>
      <c r="P23" s="88"/>
      <c r="Q23" s="88"/>
      <c r="R23" s="88"/>
      <c r="S23" s="88"/>
      <c r="T23" s="88"/>
      <c r="U23" s="88"/>
      <c r="V23" s="88"/>
    </row>
    <row r="24" spans="1:22" ht="13.5" customHeight="1" hidden="1">
      <c r="A24" s="60">
        <v>609175</v>
      </c>
      <c r="B24" s="17"/>
      <c r="C24" s="14" t="s">
        <v>34</v>
      </c>
      <c r="D24" s="56"/>
      <c r="E24" s="58"/>
      <c r="F24" s="55"/>
      <c r="G24" s="57"/>
      <c r="H24" s="54"/>
      <c r="I24" s="75"/>
      <c r="J24" s="16">
        <f t="shared" si="0"/>
        <v>0</v>
      </c>
      <c r="K24" s="15">
        <f>(J24/3)</f>
        <v>0</v>
      </c>
      <c r="P24" s="88"/>
      <c r="Q24" s="88"/>
      <c r="R24" s="88"/>
      <c r="S24" s="88"/>
      <c r="T24" s="88"/>
      <c r="U24" s="88"/>
      <c r="V24" s="88"/>
    </row>
    <row r="25" spans="1:22" ht="13.5" customHeight="1" hidden="1">
      <c r="A25" s="60">
        <v>613076</v>
      </c>
      <c r="B25" s="17"/>
      <c r="C25" s="14" t="s">
        <v>42</v>
      </c>
      <c r="D25" s="24"/>
      <c r="E25" s="21"/>
      <c r="F25" s="19"/>
      <c r="G25" s="21"/>
      <c r="H25" s="11"/>
      <c r="I25" s="74"/>
      <c r="J25" s="16">
        <f t="shared" si="0"/>
        <v>0</v>
      </c>
      <c r="K25" s="15">
        <f>(J25/3)</f>
        <v>0</v>
      </c>
      <c r="P25" s="88"/>
      <c r="Q25" s="88"/>
      <c r="R25" s="88"/>
      <c r="S25" s="88"/>
      <c r="T25" s="88"/>
      <c r="U25" s="88"/>
      <c r="V25" s="88"/>
    </row>
    <row r="26" spans="1:22" s="2" customFormat="1" ht="12.75" customHeight="1">
      <c r="A26" s="62">
        <v>617067</v>
      </c>
      <c r="B26" s="13"/>
      <c r="C26" s="14" t="s">
        <v>44</v>
      </c>
      <c r="D26" s="54"/>
      <c r="E26" s="56"/>
      <c r="F26" s="54"/>
      <c r="G26" s="54">
        <v>161157</v>
      </c>
      <c r="H26" s="54"/>
      <c r="I26" s="75"/>
      <c r="J26" s="16">
        <f t="shared" si="0"/>
        <v>161157</v>
      </c>
      <c r="K26" s="15">
        <f>(J26/3)</f>
        <v>53719</v>
      </c>
      <c r="N26" s="21"/>
      <c r="O26" s="21"/>
      <c r="P26" s="88"/>
      <c r="Q26" s="88"/>
      <c r="R26" s="88"/>
      <c r="S26" s="88"/>
      <c r="T26" s="88"/>
      <c r="U26" s="88"/>
      <c r="V26" s="88"/>
    </row>
    <row r="27" spans="1:22" s="2" customFormat="1" ht="12.75" customHeight="1">
      <c r="A27" s="62">
        <v>617167</v>
      </c>
      <c r="B27" s="13"/>
      <c r="C27" s="14" t="s">
        <v>44</v>
      </c>
      <c r="D27" s="54"/>
      <c r="E27" s="56">
        <v>90110</v>
      </c>
      <c r="F27" s="54"/>
      <c r="G27" s="54">
        <v>71047</v>
      </c>
      <c r="H27" s="54"/>
      <c r="I27" s="75"/>
      <c r="J27" s="16">
        <f>SUM(D27:I27)</f>
        <v>161157</v>
      </c>
      <c r="K27" s="15">
        <f>(J27/3)</f>
        <v>53719</v>
      </c>
      <c r="N27" s="21"/>
      <c r="O27" s="21"/>
      <c r="P27" s="88"/>
      <c r="Q27" s="88"/>
      <c r="R27" s="88"/>
      <c r="S27" s="88"/>
      <c r="T27" s="88"/>
      <c r="U27" s="88"/>
      <c r="V27" s="88"/>
    </row>
    <row r="28" spans="1:22" ht="13.5" customHeight="1" hidden="1">
      <c r="A28" s="60">
        <v>613473</v>
      </c>
      <c r="B28" s="17"/>
      <c r="C28" s="14" t="s">
        <v>50</v>
      </c>
      <c r="D28" s="24"/>
      <c r="E28" s="21"/>
      <c r="F28" s="19"/>
      <c r="G28" s="21"/>
      <c r="H28" s="11"/>
      <c r="I28" s="74"/>
      <c r="J28" s="16">
        <f t="shared" si="0"/>
        <v>0</v>
      </c>
      <c r="K28" s="15">
        <f>(J28/3)</f>
        <v>0</v>
      </c>
      <c r="P28" s="88"/>
      <c r="Q28" s="88"/>
      <c r="R28" s="88"/>
      <c r="S28" s="88"/>
      <c r="T28" s="88"/>
      <c r="U28" s="88"/>
      <c r="V28" s="88"/>
    </row>
    <row r="29" spans="2:22" ht="13.5" customHeight="1">
      <c r="B29" s="17"/>
      <c r="C29" s="14"/>
      <c r="D29" s="24"/>
      <c r="E29" s="21"/>
      <c r="F29" s="19"/>
      <c r="G29" s="21"/>
      <c r="H29" s="11"/>
      <c r="I29" s="77"/>
      <c r="J29" s="38"/>
      <c r="K29" s="15"/>
      <c r="P29" s="88"/>
      <c r="Q29" s="88"/>
      <c r="R29" s="88"/>
      <c r="S29" s="88"/>
      <c r="T29" s="88"/>
      <c r="U29" s="88"/>
      <c r="V29" s="88"/>
    </row>
    <row r="30" spans="2:22" ht="13.5" customHeight="1">
      <c r="B30" s="17"/>
      <c r="C30" s="14"/>
      <c r="D30" s="56"/>
      <c r="E30" s="58"/>
      <c r="F30" s="55"/>
      <c r="G30" s="57"/>
      <c r="H30" s="54"/>
      <c r="I30" s="73"/>
      <c r="J30" s="38"/>
      <c r="K30" s="15"/>
      <c r="P30" s="88"/>
      <c r="Q30" s="88"/>
      <c r="R30" s="88"/>
      <c r="S30" s="88"/>
      <c r="T30" s="88"/>
      <c r="U30" s="88"/>
      <c r="V30" s="88"/>
    </row>
    <row r="31" spans="2:22" ht="13.5" customHeight="1">
      <c r="B31" s="13" t="s">
        <v>26</v>
      </c>
      <c r="C31" s="14"/>
      <c r="D31" s="56"/>
      <c r="E31" s="58"/>
      <c r="F31" s="55"/>
      <c r="G31" s="57"/>
      <c r="H31" s="54"/>
      <c r="I31" s="73"/>
      <c r="J31" s="38"/>
      <c r="K31" s="15"/>
      <c r="P31" s="88"/>
      <c r="Q31" s="88"/>
      <c r="R31" s="88"/>
      <c r="S31" s="88"/>
      <c r="T31" s="88"/>
      <c r="U31" s="88"/>
      <c r="V31" s="88"/>
    </row>
    <row r="32" spans="2:22" ht="13.5" customHeight="1">
      <c r="B32" s="13" t="s">
        <v>27</v>
      </c>
      <c r="C32" s="14"/>
      <c r="D32" s="58"/>
      <c r="E32" s="58"/>
      <c r="F32" s="55"/>
      <c r="G32" s="57"/>
      <c r="H32" s="58"/>
      <c r="I32" s="76"/>
      <c r="J32" s="38"/>
      <c r="K32" s="15"/>
      <c r="P32" s="88"/>
      <c r="Q32" s="88"/>
      <c r="R32" s="88"/>
      <c r="S32" s="88"/>
      <c r="T32" s="88"/>
      <c r="U32" s="88"/>
      <c r="V32" s="88"/>
    </row>
    <row r="33" spans="1:22" ht="13.5" customHeight="1" hidden="1">
      <c r="A33" s="60">
        <v>616043</v>
      </c>
      <c r="B33" s="17"/>
      <c r="C33" s="14" t="s">
        <v>72</v>
      </c>
      <c r="D33" s="24"/>
      <c r="E33" s="21"/>
      <c r="F33" s="19"/>
      <c r="G33" s="21"/>
      <c r="H33" s="11"/>
      <c r="I33" s="74"/>
      <c r="J33" s="16">
        <f aca="true" t="shared" si="1" ref="J33:J38">SUM(D33:I33)</f>
        <v>0</v>
      </c>
      <c r="K33" s="15">
        <f>(J33/3)</f>
        <v>0</v>
      </c>
      <c r="P33" s="88"/>
      <c r="Q33" s="88"/>
      <c r="R33" s="88"/>
      <c r="S33" s="88"/>
      <c r="T33" s="88"/>
      <c r="U33" s="88"/>
      <c r="V33" s="88"/>
    </row>
    <row r="34" spans="1:22" s="64" customFormat="1" ht="13.5" customHeight="1" hidden="1">
      <c r="A34" s="60">
        <v>616143</v>
      </c>
      <c r="B34" s="17"/>
      <c r="C34" s="14" t="s">
        <v>77</v>
      </c>
      <c r="D34" s="24"/>
      <c r="E34" s="21"/>
      <c r="F34" s="19"/>
      <c r="G34" s="21"/>
      <c r="H34" s="11"/>
      <c r="I34" s="74"/>
      <c r="J34" s="16">
        <f t="shared" si="1"/>
        <v>0</v>
      </c>
      <c r="K34" s="15">
        <f>(J34/3)</f>
        <v>0</v>
      </c>
      <c r="L34" s="1"/>
      <c r="M34" s="1"/>
      <c r="N34" s="67"/>
      <c r="O34" s="67"/>
      <c r="P34" s="88"/>
      <c r="Q34" s="88"/>
      <c r="R34" s="88"/>
      <c r="S34" s="88"/>
      <c r="T34" s="88"/>
      <c r="U34" s="88"/>
      <c r="V34" s="88"/>
    </row>
    <row r="35" spans="1:22" ht="13.5" customHeight="1" hidden="1">
      <c r="A35" s="60">
        <v>613773</v>
      </c>
      <c r="B35" s="17"/>
      <c r="C35" s="14" t="s">
        <v>61</v>
      </c>
      <c r="D35" s="24"/>
      <c r="E35" s="21"/>
      <c r="F35" s="19"/>
      <c r="G35" s="21"/>
      <c r="H35" s="11"/>
      <c r="I35" s="74"/>
      <c r="J35" s="16">
        <f t="shared" si="1"/>
        <v>0</v>
      </c>
      <c r="K35" s="15">
        <f>(J35/3)</f>
        <v>0</v>
      </c>
      <c r="P35" s="88"/>
      <c r="Q35" s="88"/>
      <c r="R35" s="88"/>
      <c r="S35" s="88"/>
      <c r="T35" s="88"/>
      <c r="U35" s="88"/>
      <c r="V35" s="88"/>
    </row>
    <row r="36" spans="1:22" ht="13.5" customHeight="1">
      <c r="A36" s="62">
        <v>617094</v>
      </c>
      <c r="B36" s="17"/>
      <c r="C36" s="14" t="s">
        <v>85</v>
      </c>
      <c r="D36" s="24"/>
      <c r="E36" s="21"/>
      <c r="F36" s="19"/>
      <c r="G36" s="21"/>
      <c r="H36" s="11">
        <v>32712</v>
      </c>
      <c r="I36" s="74"/>
      <c r="J36" s="16">
        <f t="shared" si="1"/>
        <v>32712</v>
      </c>
      <c r="K36" s="15" t="s">
        <v>63</v>
      </c>
      <c r="M36" s="11"/>
      <c r="N36" s="21"/>
      <c r="O36" s="21"/>
      <c r="P36" s="88"/>
      <c r="Q36" s="88"/>
      <c r="R36" s="88"/>
      <c r="S36" s="88"/>
      <c r="T36" s="88"/>
      <c r="U36" s="88"/>
      <c r="V36" s="88"/>
    </row>
    <row r="37" spans="1:22" ht="13.5" customHeight="1">
      <c r="A37" s="62">
        <v>617084</v>
      </c>
      <c r="B37" s="17"/>
      <c r="C37" s="14" t="s">
        <v>68</v>
      </c>
      <c r="D37" s="24"/>
      <c r="E37" s="21"/>
      <c r="F37" s="19"/>
      <c r="G37" s="21"/>
      <c r="H37" s="11">
        <v>77996</v>
      </c>
      <c r="I37" s="74"/>
      <c r="J37" s="16">
        <f t="shared" si="1"/>
        <v>77996</v>
      </c>
      <c r="K37" s="15" t="s">
        <v>63</v>
      </c>
      <c r="M37" s="68"/>
      <c r="N37" s="21"/>
      <c r="O37" s="21"/>
      <c r="P37" s="88"/>
      <c r="Q37" s="88"/>
      <c r="R37" s="88"/>
      <c r="S37" s="88"/>
      <c r="T37" s="88"/>
      <c r="U37" s="88"/>
      <c r="V37" s="88"/>
    </row>
    <row r="38" spans="1:22" ht="13.5" customHeight="1" hidden="1">
      <c r="A38" s="60">
        <v>611079</v>
      </c>
      <c r="B38" s="17"/>
      <c r="C38" s="14" t="s">
        <v>32</v>
      </c>
      <c r="D38" s="56"/>
      <c r="E38" s="57"/>
      <c r="F38" s="55"/>
      <c r="G38" s="57"/>
      <c r="H38" s="54"/>
      <c r="I38" s="75"/>
      <c r="J38" s="16">
        <f t="shared" si="1"/>
        <v>0</v>
      </c>
      <c r="K38" s="15">
        <f>(J38/3)</f>
        <v>0</v>
      </c>
      <c r="P38" s="88"/>
      <c r="Q38" s="88"/>
      <c r="R38" s="88"/>
      <c r="S38" s="88"/>
      <c r="T38" s="88"/>
      <c r="U38" s="88"/>
      <c r="V38" s="88"/>
    </row>
    <row r="39" spans="1:22" ht="13.5" customHeight="1">
      <c r="A39" s="62">
        <v>617070</v>
      </c>
      <c r="B39" s="17"/>
      <c r="C39" s="14" t="s">
        <v>51</v>
      </c>
      <c r="D39" s="24">
        <v>90724</v>
      </c>
      <c r="E39" s="21"/>
      <c r="F39" s="19"/>
      <c r="G39" s="21"/>
      <c r="H39" s="11"/>
      <c r="I39" s="74"/>
      <c r="J39" s="16">
        <f>SUM(D39:I39)</f>
        <v>90724</v>
      </c>
      <c r="K39" s="15">
        <f>(J39/3)</f>
        <v>30241.333333333332</v>
      </c>
      <c r="N39" s="21"/>
      <c r="O39" s="21"/>
      <c r="P39" s="88"/>
      <c r="Q39" s="88"/>
      <c r="R39" s="88"/>
      <c r="S39" s="88"/>
      <c r="T39" s="88"/>
      <c r="U39" s="88"/>
      <c r="V39" s="88"/>
    </row>
    <row r="40" spans="1:22" ht="13.5" customHeight="1">
      <c r="A40" s="62">
        <v>617170</v>
      </c>
      <c r="B40" s="17"/>
      <c r="C40" s="14" t="s">
        <v>51</v>
      </c>
      <c r="D40" s="24">
        <v>90724</v>
      </c>
      <c r="E40" s="21"/>
      <c r="F40" s="19"/>
      <c r="G40" s="21"/>
      <c r="H40" s="11"/>
      <c r="I40" s="74"/>
      <c r="J40" s="16">
        <f>SUM(D40:I40)</f>
        <v>90724</v>
      </c>
      <c r="K40" s="15">
        <f>(J40/3)</f>
        <v>30241.333333333332</v>
      </c>
      <c r="N40" s="21"/>
      <c r="O40" s="21"/>
      <c r="P40" s="88"/>
      <c r="Q40" s="88"/>
      <c r="R40" s="88"/>
      <c r="S40" s="88"/>
      <c r="T40" s="88"/>
      <c r="U40" s="88"/>
      <c r="V40" s="88"/>
    </row>
    <row r="41" spans="1:22" ht="13.5" customHeight="1">
      <c r="A41" s="62">
        <v>617071</v>
      </c>
      <c r="B41" s="17"/>
      <c r="C41" s="14" t="s">
        <v>18</v>
      </c>
      <c r="D41" s="24"/>
      <c r="E41" s="21">
        <v>284883</v>
      </c>
      <c r="F41" s="19"/>
      <c r="G41" s="21"/>
      <c r="H41" s="11"/>
      <c r="I41" s="74"/>
      <c r="J41" s="16">
        <f aca="true" t="shared" si="2" ref="J41:J62">SUM(D41:I41)</f>
        <v>284883</v>
      </c>
      <c r="K41" s="15">
        <f>(J41/3)</f>
        <v>94961</v>
      </c>
      <c r="N41" s="48"/>
      <c r="O41" s="48"/>
      <c r="P41" s="88"/>
      <c r="Q41" s="88"/>
      <c r="R41" s="88"/>
      <c r="S41" s="88"/>
      <c r="T41" s="88"/>
      <c r="U41" s="88"/>
      <c r="V41" s="88"/>
    </row>
    <row r="42" spans="1:22" ht="13.5" customHeight="1" hidden="1">
      <c r="A42" s="60">
        <v>616131</v>
      </c>
      <c r="B42" s="17"/>
      <c r="C42" s="14" t="s">
        <v>74</v>
      </c>
      <c r="D42" s="24"/>
      <c r="E42" s="21"/>
      <c r="F42" s="19"/>
      <c r="G42" s="21"/>
      <c r="H42" s="11"/>
      <c r="I42" s="74"/>
      <c r="J42" s="16">
        <f t="shared" si="2"/>
        <v>0</v>
      </c>
      <c r="K42" s="15">
        <f>(J42/3)</f>
        <v>0</v>
      </c>
      <c r="P42" s="88"/>
      <c r="Q42" s="88"/>
      <c r="R42" s="88"/>
      <c r="S42" s="88"/>
      <c r="T42" s="88"/>
      <c r="U42" s="88"/>
      <c r="V42" s="88"/>
    </row>
    <row r="43" spans="1:22" ht="13.5" customHeight="1">
      <c r="A43" s="62">
        <v>617072</v>
      </c>
      <c r="B43" s="17"/>
      <c r="C43" s="14" t="s">
        <v>83</v>
      </c>
      <c r="D43" s="24"/>
      <c r="E43" s="21"/>
      <c r="F43" s="19"/>
      <c r="G43" s="21"/>
      <c r="H43" s="11">
        <v>223877</v>
      </c>
      <c r="I43" s="74"/>
      <c r="J43" s="16">
        <f t="shared" si="2"/>
        <v>223877</v>
      </c>
      <c r="K43" s="15" t="s">
        <v>63</v>
      </c>
      <c r="L43" s="64"/>
      <c r="M43" s="65"/>
      <c r="N43" s="66"/>
      <c r="O43" s="66"/>
      <c r="P43" s="88"/>
      <c r="Q43" s="88"/>
      <c r="R43" s="88"/>
      <c r="S43" s="88"/>
      <c r="T43" s="88"/>
      <c r="U43" s="88"/>
      <c r="V43" s="88"/>
    </row>
    <row r="44" spans="1:22" ht="13.5" customHeight="1">
      <c r="A44" s="62">
        <v>617073</v>
      </c>
      <c r="B44" s="17"/>
      <c r="C44" s="14" t="s">
        <v>84</v>
      </c>
      <c r="D44" s="24"/>
      <c r="E44" s="21"/>
      <c r="F44" s="19"/>
      <c r="G44" s="21"/>
      <c r="H44" s="11">
        <v>50506</v>
      </c>
      <c r="I44" s="74"/>
      <c r="J44" s="16">
        <f t="shared" si="2"/>
        <v>50506</v>
      </c>
      <c r="K44" s="15" t="s">
        <v>63</v>
      </c>
      <c r="M44" s="47"/>
      <c r="N44" s="48"/>
      <c r="O44" s="48"/>
      <c r="P44" s="88"/>
      <c r="Q44" s="88"/>
      <c r="R44" s="88"/>
      <c r="S44" s="88"/>
      <c r="T44" s="88"/>
      <c r="U44" s="88"/>
      <c r="V44" s="88"/>
    </row>
    <row r="45" spans="1:22" ht="13.5" customHeight="1" hidden="1">
      <c r="A45" s="60">
        <v>613171</v>
      </c>
      <c r="B45" s="17"/>
      <c r="C45" s="14" t="s">
        <v>60</v>
      </c>
      <c r="D45" s="24"/>
      <c r="E45" s="21"/>
      <c r="F45" s="19"/>
      <c r="G45" s="21"/>
      <c r="H45" s="11"/>
      <c r="I45" s="74"/>
      <c r="J45" s="16">
        <f t="shared" si="2"/>
        <v>0</v>
      </c>
      <c r="K45" s="15">
        <f aca="true" t="shared" si="3" ref="K45:K60">(J45/3)</f>
        <v>0</v>
      </c>
      <c r="P45" s="88"/>
      <c r="Q45" s="88"/>
      <c r="R45" s="88"/>
      <c r="S45" s="88"/>
      <c r="T45" s="88"/>
      <c r="U45" s="88"/>
      <c r="V45" s="88"/>
    </row>
    <row r="46" spans="1:22" ht="13.5" customHeight="1" hidden="1">
      <c r="A46" s="60">
        <v>610070</v>
      </c>
      <c r="B46" s="17"/>
      <c r="C46" s="14" t="s">
        <v>28</v>
      </c>
      <c r="D46" s="56"/>
      <c r="E46" s="56"/>
      <c r="F46" s="55"/>
      <c r="G46" s="57"/>
      <c r="H46" s="54"/>
      <c r="I46" s="75"/>
      <c r="J46" s="16">
        <f t="shared" si="2"/>
        <v>0</v>
      </c>
      <c r="K46" s="15">
        <f t="shared" si="3"/>
        <v>0</v>
      </c>
      <c r="P46" s="88"/>
      <c r="Q46" s="88"/>
      <c r="R46" s="88"/>
      <c r="S46" s="88"/>
      <c r="T46" s="88"/>
      <c r="U46" s="88"/>
      <c r="V46" s="88"/>
    </row>
    <row r="47" spans="1:22" ht="13.5" customHeight="1" hidden="1">
      <c r="A47" s="60">
        <v>612172</v>
      </c>
      <c r="B47" s="17"/>
      <c r="C47" s="14" t="s">
        <v>35</v>
      </c>
      <c r="D47" s="56"/>
      <c r="E47" s="57"/>
      <c r="F47" s="55"/>
      <c r="G47" s="57"/>
      <c r="H47" s="56"/>
      <c r="I47" s="73"/>
      <c r="J47" s="16">
        <f t="shared" si="2"/>
        <v>0</v>
      </c>
      <c r="K47" s="15">
        <f t="shared" si="3"/>
        <v>0</v>
      </c>
      <c r="P47" s="88"/>
      <c r="Q47" s="88"/>
      <c r="R47" s="88"/>
      <c r="S47" s="88"/>
      <c r="T47" s="88"/>
      <c r="U47" s="88"/>
      <c r="V47" s="88"/>
    </row>
    <row r="48" spans="1:22" ht="13.5" customHeight="1" hidden="1">
      <c r="A48" s="60">
        <v>613078</v>
      </c>
      <c r="B48" s="17"/>
      <c r="C48" s="14" t="s">
        <v>62</v>
      </c>
      <c r="D48" s="24"/>
      <c r="E48" s="21"/>
      <c r="F48" s="19"/>
      <c r="G48" s="21"/>
      <c r="H48" s="11"/>
      <c r="I48" s="74"/>
      <c r="J48" s="16">
        <f t="shared" si="2"/>
        <v>0</v>
      </c>
      <c r="K48" s="15">
        <f t="shared" si="3"/>
        <v>0</v>
      </c>
      <c r="P48" s="88"/>
      <c r="Q48" s="88"/>
      <c r="R48" s="88"/>
      <c r="S48" s="88"/>
      <c r="T48" s="88"/>
      <c r="U48" s="88"/>
      <c r="V48" s="88"/>
    </row>
    <row r="49" spans="1:22" s="64" customFormat="1" ht="13.5" customHeight="1" hidden="1">
      <c r="A49" s="60">
        <v>616040</v>
      </c>
      <c r="B49" s="17"/>
      <c r="C49" s="14" t="s">
        <v>70</v>
      </c>
      <c r="D49" s="24"/>
      <c r="E49" s="21"/>
      <c r="F49" s="19"/>
      <c r="G49" s="21"/>
      <c r="H49" s="24"/>
      <c r="I49" s="77"/>
      <c r="J49" s="16">
        <f t="shared" si="2"/>
        <v>0</v>
      </c>
      <c r="K49" s="15">
        <f t="shared" si="3"/>
        <v>0</v>
      </c>
      <c r="L49" s="1"/>
      <c r="M49" s="1"/>
      <c r="N49" s="67"/>
      <c r="O49" s="67"/>
      <c r="P49" s="88"/>
      <c r="Q49" s="88"/>
      <c r="R49" s="88"/>
      <c r="S49" s="88"/>
      <c r="T49" s="88"/>
      <c r="U49" s="88"/>
      <c r="V49" s="88"/>
    </row>
    <row r="50" spans="1:22" ht="13.5" customHeight="1" hidden="1">
      <c r="A50" s="60">
        <v>616140</v>
      </c>
      <c r="B50" s="17"/>
      <c r="C50" s="14" t="s">
        <v>75</v>
      </c>
      <c r="D50" s="24"/>
      <c r="E50" s="21"/>
      <c r="F50" s="19"/>
      <c r="G50" s="21"/>
      <c r="H50" s="11"/>
      <c r="I50" s="74"/>
      <c r="J50" s="16">
        <f t="shared" si="2"/>
        <v>0</v>
      </c>
      <c r="K50" s="15">
        <f t="shared" si="3"/>
        <v>0</v>
      </c>
      <c r="P50" s="88"/>
      <c r="Q50" s="88"/>
      <c r="R50" s="88"/>
      <c r="S50" s="88"/>
      <c r="T50" s="88"/>
      <c r="U50" s="88"/>
      <c r="V50" s="88"/>
    </row>
    <row r="51" spans="1:22" ht="13.5" customHeight="1">
      <c r="A51" s="62">
        <v>617080</v>
      </c>
      <c r="B51" s="17"/>
      <c r="C51" s="14" t="s">
        <v>54</v>
      </c>
      <c r="D51" s="24">
        <v>68294</v>
      </c>
      <c r="E51" s="21"/>
      <c r="F51" s="19"/>
      <c r="G51" s="21"/>
      <c r="H51" s="11"/>
      <c r="I51" s="74"/>
      <c r="J51" s="16">
        <f t="shared" si="2"/>
        <v>68294</v>
      </c>
      <c r="K51" s="15">
        <f t="shared" si="3"/>
        <v>22764.666666666668</v>
      </c>
      <c r="N51" s="21"/>
      <c r="O51" s="21"/>
      <c r="P51" s="88"/>
      <c r="Q51" s="88"/>
      <c r="R51" s="88"/>
      <c r="S51" s="88"/>
      <c r="T51" s="88"/>
      <c r="U51" s="88"/>
      <c r="V51" s="88"/>
    </row>
    <row r="52" spans="1:22" ht="13.5" customHeight="1">
      <c r="A52" s="62">
        <v>617180</v>
      </c>
      <c r="B52" s="17"/>
      <c r="C52" s="14" t="s">
        <v>54</v>
      </c>
      <c r="D52" s="24">
        <v>68294</v>
      </c>
      <c r="E52" s="21"/>
      <c r="F52" s="19"/>
      <c r="G52" s="21"/>
      <c r="H52" s="11"/>
      <c r="I52" s="74"/>
      <c r="J52" s="16">
        <f>SUM(D52:I52)</f>
        <v>68294</v>
      </c>
      <c r="K52" s="15">
        <f>(J52/3)</f>
        <v>22764.666666666668</v>
      </c>
      <c r="N52" s="21"/>
      <c r="O52" s="21"/>
      <c r="P52" s="88"/>
      <c r="Q52" s="88"/>
      <c r="R52" s="88"/>
      <c r="S52" s="88"/>
      <c r="T52" s="88"/>
      <c r="U52" s="88"/>
      <c r="V52" s="88"/>
    </row>
    <row r="53" spans="1:22" ht="13.5" customHeight="1" hidden="1">
      <c r="A53" s="60">
        <v>616041</v>
      </c>
      <c r="B53" s="17"/>
      <c r="C53" s="14" t="s">
        <v>29</v>
      </c>
      <c r="D53" s="24"/>
      <c r="E53" s="21"/>
      <c r="F53" s="19"/>
      <c r="G53" s="21"/>
      <c r="H53" s="11"/>
      <c r="I53" s="74"/>
      <c r="J53" s="16">
        <f t="shared" si="2"/>
        <v>0</v>
      </c>
      <c r="K53" s="15">
        <f t="shared" si="3"/>
        <v>0</v>
      </c>
      <c r="P53" s="88"/>
      <c r="Q53" s="88"/>
      <c r="R53" s="88"/>
      <c r="S53" s="88"/>
      <c r="T53" s="88"/>
      <c r="U53" s="88"/>
      <c r="V53" s="88"/>
    </row>
    <row r="54" spans="1:22" ht="13.5" customHeight="1">
      <c r="A54" s="62">
        <v>617081</v>
      </c>
      <c r="B54" s="17"/>
      <c r="C54" s="14" t="s">
        <v>29</v>
      </c>
      <c r="D54" s="56"/>
      <c r="E54" s="57">
        <v>281203</v>
      </c>
      <c r="F54" s="55"/>
      <c r="G54" s="57"/>
      <c r="H54" s="56"/>
      <c r="I54" s="73"/>
      <c r="J54" s="16">
        <f t="shared" si="2"/>
        <v>281203</v>
      </c>
      <c r="K54" s="15">
        <f t="shared" si="3"/>
        <v>93734.33333333333</v>
      </c>
      <c r="N54" s="48"/>
      <c r="O54" s="48"/>
      <c r="P54" s="88"/>
      <c r="Q54" s="88"/>
      <c r="R54" s="88"/>
      <c r="S54" s="88"/>
      <c r="T54" s="88"/>
      <c r="U54" s="88"/>
      <c r="V54" s="88"/>
    </row>
    <row r="55" spans="1:22" ht="13.5" customHeight="1" hidden="1">
      <c r="A55" s="60">
        <v>616141</v>
      </c>
      <c r="B55" s="17"/>
      <c r="C55" s="14" t="s">
        <v>76</v>
      </c>
      <c r="D55" s="24"/>
      <c r="E55" s="21"/>
      <c r="F55" s="19"/>
      <c r="G55" s="21"/>
      <c r="H55" s="24"/>
      <c r="I55" s="77"/>
      <c r="J55" s="16">
        <f t="shared" si="2"/>
        <v>0</v>
      </c>
      <c r="K55" s="15">
        <f t="shared" si="3"/>
        <v>0</v>
      </c>
      <c r="P55" s="88"/>
      <c r="Q55" s="88"/>
      <c r="R55" s="88"/>
      <c r="S55" s="88"/>
      <c r="T55" s="88"/>
      <c r="U55" s="88"/>
      <c r="V55" s="88"/>
    </row>
    <row r="56" spans="1:22" ht="13.5" customHeight="1" hidden="1">
      <c r="A56" s="60">
        <v>613376</v>
      </c>
      <c r="B56" s="17"/>
      <c r="C56" s="14" t="s">
        <v>55</v>
      </c>
      <c r="D56" s="24"/>
      <c r="E56" s="21"/>
      <c r="F56" s="19"/>
      <c r="G56" s="21"/>
      <c r="H56" s="24"/>
      <c r="I56" s="77"/>
      <c r="J56" s="16">
        <f t="shared" si="2"/>
        <v>0</v>
      </c>
      <c r="K56" s="15">
        <f t="shared" si="3"/>
        <v>0</v>
      </c>
      <c r="P56" s="88"/>
      <c r="Q56" s="88"/>
      <c r="R56" s="88"/>
      <c r="S56" s="88"/>
      <c r="T56" s="88"/>
      <c r="U56" s="88"/>
      <c r="V56" s="88"/>
    </row>
    <row r="57" spans="1:22" ht="13.5" customHeight="1" hidden="1">
      <c r="A57" s="60">
        <v>611072</v>
      </c>
      <c r="B57" s="17"/>
      <c r="C57" s="14" t="s">
        <v>31</v>
      </c>
      <c r="D57" s="56"/>
      <c r="E57" s="57"/>
      <c r="F57" s="55"/>
      <c r="G57" s="57"/>
      <c r="H57" s="56"/>
      <c r="I57" s="73"/>
      <c r="J57" s="16">
        <f t="shared" si="2"/>
        <v>0</v>
      </c>
      <c r="K57" s="15">
        <f t="shared" si="3"/>
        <v>0</v>
      </c>
      <c r="P57" s="88"/>
      <c r="Q57" s="88"/>
      <c r="R57" s="88"/>
      <c r="S57" s="88"/>
      <c r="T57" s="88"/>
      <c r="U57" s="88"/>
      <c r="V57" s="88"/>
    </row>
    <row r="58" spans="1:22" ht="13.5" customHeight="1">
      <c r="A58" s="62">
        <v>617090</v>
      </c>
      <c r="B58" s="17"/>
      <c r="C58" s="14" t="s">
        <v>45</v>
      </c>
      <c r="D58" s="56">
        <v>170804</v>
      </c>
      <c r="E58" s="57"/>
      <c r="F58" s="55"/>
      <c r="G58" s="57"/>
      <c r="H58" s="56"/>
      <c r="I58" s="73"/>
      <c r="J58" s="16">
        <f t="shared" si="2"/>
        <v>170804</v>
      </c>
      <c r="K58" s="15">
        <f t="shared" si="3"/>
        <v>56934.666666666664</v>
      </c>
      <c r="N58" s="48"/>
      <c r="O58" s="48"/>
      <c r="P58" s="88"/>
      <c r="Q58" s="88"/>
      <c r="R58" s="88"/>
      <c r="S58" s="88"/>
      <c r="T58" s="88"/>
      <c r="U58" s="88"/>
      <c r="V58" s="88"/>
    </row>
    <row r="59" spans="1:22" ht="13.5" customHeight="1">
      <c r="A59" s="62">
        <v>617190</v>
      </c>
      <c r="B59" s="17"/>
      <c r="C59" s="14" t="s">
        <v>45</v>
      </c>
      <c r="D59" s="56">
        <v>170804</v>
      </c>
      <c r="E59" s="57"/>
      <c r="F59" s="55"/>
      <c r="G59" s="57"/>
      <c r="H59" s="56"/>
      <c r="I59" s="73"/>
      <c r="J59" s="16">
        <f t="shared" si="2"/>
        <v>170804</v>
      </c>
      <c r="K59" s="15">
        <f t="shared" si="3"/>
        <v>56934.666666666664</v>
      </c>
      <c r="N59" s="48"/>
      <c r="O59" s="48"/>
      <c r="P59" s="88"/>
      <c r="Q59" s="88"/>
      <c r="R59" s="88"/>
      <c r="S59" s="88"/>
      <c r="T59" s="88"/>
      <c r="U59" s="88"/>
      <c r="V59" s="88"/>
    </row>
    <row r="60" spans="1:22" ht="13.5" customHeight="1">
      <c r="A60" s="62">
        <v>617091</v>
      </c>
      <c r="B60" s="17"/>
      <c r="C60" s="14" t="s">
        <v>30</v>
      </c>
      <c r="D60" s="24"/>
      <c r="E60" s="21">
        <v>197490</v>
      </c>
      <c r="F60" s="19"/>
      <c r="G60" s="21"/>
      <c r="H60" s="11"/>
      <c r="I60" s="74"/>
      <c r="J60" s="16">
        <f t="shared" si="2"/>
        <v>197490</v>
      </c>
      <c r="K60" s="15">
        <f t="shared" si="3"/>
        <v>65830</v>
      </c>
      <c r="N60" s="48"/>
      <c r="O60" s="48"/>
      <c r="P60" s="88"/>
      <c r="Q60" s="88"/>
      <c r="R60" s="88"/>
      <c r="S60" s="88"/>
      <c r="T60" s="88"/>
      <c r="U60" s="88"/>
      <c r="V60" s="88"/>
    </row>
    <row r="61" spans="1:22" ht="13.5" customHeight="1">
      <c r="A61" s="62">
        <v>617093</v>
      </c>
      <c r="B61" s="17"/>
      <c r="C61" s="14" t="s">
        <v>71</v>
      </c>
      <c r="D61" s="24"/>
      <c r="E61" s="21"/>
      <c r="F61" s="19"/>
      <c r="G61" s="21"/>
      <c r="H61" s="11">
        <v>195686</v>
      </c>
      <c r="I61" s="74"/>
      <c r="J61" s="16">
        <f t="shared" si="2"/>
        <v>195686</v>
      </c>
      <c r="K61" s="15" t="s">
        <v>63</v>
      </c>
      <c r="M61" s="11"/>
      <c r="N61" s="48"/>
      <c r="O61" s="48"/>
      <c r="P61" s="88"/>
      <c r="Q61" s="88"/>
      <c r="R61" s="88"/>
      <c r="S61" s="88"/>
      <c r="T61" s="88"/>
      <c r="U61" s="88"/>
      <c r="V61" s="88"/>
    </row>
    <row r="62" spans="1:22" ht="13.5" customHeight="1" hidden="1">
      <c r="A62" s="60">
        <v>612071</v>
      </c>
      <c r="B62" s="17"/>
      <c r="C62" s="14" t="s">
        <v>43</v>
      </c>
      <c r="D62" s="56"/>
      <c r="E62" s="57"/>
      <c r="F62" s="55"/>
      <c r="G62" s="57"/>
      <c r="H62" s="54"/>
      <c r="I62" s="75"/>
      <c r="J62" s="16">
        <f t="shared" si="2"/>
        <v>0</v>
      </c>
      <c r="K62" s="15">
        <f>(J62/3)</f>
        <v>0</v>
      </c>
      <c r="P62" s="88"/>
      <c r="Q62" s="88"/>
      <c r="R62" s="88"/>
      <c r="S62" s="88"/>
      <c r="T62" s="88"/>
      <c r="U62" s="88"/>
      <c r="V62" s="88"/>
    </row>
    <row r="63" spans="2:22" ht="13.5" customHeight="1">
      <c r="B63" s="17"/>
      <c r="C63" s="14"/>
      <c r="D63" s="56"/>
      <c r="E63" s="57"/>
      <c r="F63" s="55"/>
      <c r="G63" s="57"/>
      <c r="H63" s="56"/>
      <c r="I63" s="73"/>
      <c r="J63" s="38"/>
      <c r="K63" s="15"/>
      <c r="P63" s="88"/>
      <c r="Q63" s="88"/>
      <c r="R63" s="88"/>
      <c r="S63" s="88"/>
      <c r="T63" s="88"/>
      <c r="U63" s="88"/>
      <c r="V63" s="88"/>
    </row>
    <row r="64" spans="2:22" ht="13.5" customHeight="1" hidden="1" thickBot="1">
      <c r="B64" s="13" t="s">
        <v>48</v>
      </c>
      <c r="C64" s="14"/>
      <c r="D64" s="56"/>
      <c r="E64" s="57"/>
      <c r="F64" s="55"/>
      <c r="G64" s="57"/>
      <c r="H64" s="54"/>
      <c r="I64" s="73"/>
      <c r="J64" s="38"/>
      <c r="K64" s="15"/>
      <c r="P64" s="88"/>
      <c r="Q64" s="88"/>
      <c r="R64" s="88"/>
      <c r="S64" s="88"/>
      <c r="T64" s="88"/>
      <c r="U64" s="88"/>
      <c r="V64" s="88"/>
    </row>
    <row r="65" spans="1:22" ht="13.5" customHeight="1" hidden="1" thickTop="1">
      <c r="A65" s="60">
        <v>613090</v>
      </c>
      <c r="B65" s="17"/>
      <c r="C65" s="14" t="s">
        <v>49</v>
      </c>
      <c r="D65" s="24"/>
      <c r="E65" s="21"/>
      <c r="F65" s="19"/>
      <c r="G65" s="21"/>
      <c r="H65" s="11"/>
      <c r="I65" s="74"/>
      <c r="J65" s="16">
        <f>SUM(D65:H65)</f>
        <v>0</v>
      </c>
      <c r="K65" s="15">
        <f>(J65/3)</f>
        <v>0</v>
      </c>
      <c r="P65" s="88"/>
      <c r="Q65" s="88"/>
      <c r="R65" s="88"/>
      <c r="S65" s="88"/>
      <c r="T65" s="88"/>
      <c r="U65" s="88"/>
      <c r="V65" s="88"/>
    </row>
    <row r="66" spans="2:22" ht="13.5" customHeight="1" hidden="1">
      <c r="B66" s="17"/>
      <c r="C66" s="14"/>
      <c r="D66" s="56"/>
      <c r="E66" s="57"/>
      <c r="F66" s="55"/>
      <c r="G66" s="57"/>
      <c r="H66" s="54"/>
      <c r="I66" s="73"/>
      <c r="J66" s="38"/>
      <c r="K66" s="15"/>
      <c r="P66" s="88"/>
      <c r="Q66" s="88"/>
      <c r="R66" s="88"/>
      <c r="S66" s="88"/>
      <c r="T66" s="88"/>
      <c r="U66" s="88"/>
      <c r="V66" s="88"/>
    </row>
    <row r="67" spans="2:22" ht="13.5" customHeight="1" hidden="1">
      <c r="B67" s="13" t="s">
        <v>59</v>
      </c>
      <c r="C67" s="14"/>
      <c r="D67" s="56"/>
      <c r="E67" s="57"/>
      <c r="F67" s="55"/>
      <c r="G67" s="57"/>
      <c r="H67" s="54"/>
      <c r="I67" s="73"/>
      <c r="J67" s="38"/>
      <c r="K67" s="15"/>
      <c r="P67" s="88"/>
      <c r="Q67" s="88"/>
      <c r="R67" s="88"/>
      <c r="S67" s="88"/>
      <c r="T67" s="88"/>
      <c r="U67" s="88"/>
      <c r="V67" s="88"/>
    </row>
    <row r="68" spans="1:22" ht="13.5" customHeight="1" hidden="1" thickBot="1">
      <c r="A68" s="60">
        <v>613007</v>
      </c>
      <c r="B68" s="17"/>
      <c r="C68" s="14" t="s">
        <v>51</v>
      </c>
      <c r="D68" s="24"/>
      <c r="E68" s="21"/>
      <c r="F68" s="19"/>
      <c r="G68" s="21"/>
      <c r="H68" s="11"/>
      <c r="I68" s="74"/>
      <c r="J68" s="16">
        <f>SUM(D68:H68)</f>
        <v>0</v>
      </c>
      <c r="K68" s="15">
        <f>(J68/3)</f>
        <v>0</v>
      </c>
      <c r="P68" s="88"/>
      <c r="Q68" s="88"/>
      <c r="R68" s="88"/>
      <c r="S68" s="88"/>
      <c r="T68" s="88"/>
      <c r="U68" s="88"/>
      <c r="V68" s="88"/>
    </row>
    <row r="69" spans="2:22" ht="4.5" customHeight="1" thickBot="1">
      <c r="B69" s="41"/>
      <c r="C69" s="6"/>
      <c r="D69" s="42"/>
      <c r="E69" s="43"/>
      <c r="F69" s="43"/>
      <c r="G69" s="43"/>
      <c r="H69" s="44"/>
      <c r="I69" s="78"/>
      <c r="J69" s="45"/>
      <c r="K69" s="46"/>
      <c r="P69" s="88"/>
      <c r="Q69" s="88"/>
      <c r="R69" s="88"/>
      <c r="S69" s="88"/>
      <c r="T69" s="88"/>
      <c r="U69" s="88"/>
      <c r="V69" s="88"/>
    </row>
    <row r="70" spans="1:22" s="3" customFormat="1" ht="13.5" customHeight="1" thickTop="1">
      <c r="A70" s="61"/>
      <c r="B70" s="14"/>
      <c r="C70" s="14"/>
      <c r="D70" s="47"/>
      <c r="E70" s="48"/>
      <c r="F70" s="48"/>
      <c r="G70" s="48"/>
      <c r="H70" s="47"/>
      <c r="I70" s="47"/>
      <c r="J70" s="48"/>
      <c r="K70" s="49"/>
      <c r="P70" s="89"/>
      <c r="Q70" s="89"/>
      <c r="R70" s="89"/>
      <c r="S70" s="89"/>
      <c r="T70" s="89"/>
      <c r="U70" s="89"/>
      <c r="V70" s="89"/>
    </row>
    <row r="71" spans="2:22" ht="13.5" customHeight="1">
      <c r="B71" s="2"/>
      <c r="C71" s="4"/>
      <c r="D71" s="5" t="s">
        <v>5</v>
      </c>
      <c r="E71" s="22"/>
      <c r="F71" s="5" t="s">
        <v>6</v>
      </c>
      <c r="G71" s="22"/>
      <c r="H71" s="5"/>
      <c r="I71" s="5"/>
      <c r="J71" s="22" t="s">
        <v>7</v>
      </c>
      <c r="K71" s="5" t="s">
        <v>8</v>
      </c>
      <c r="P71" s="89"/>
      <c r="Q71" s="89"/>
      <c r="R71" s="89"/>
      <c r="S71" s="89"/>
      <c r="T71" s="89"/>
      <c r="U71" s="89"/>
      <c r="V71" s="89"/>
    </row>
    <row r="72" spans="2:22" ht="13.5" customHeight="1">
      <c r="B72" s="2"/>
      <c r="C72" s="4"/>
      <c r="D72" s="5" t="s">
        <v>9</v>
      </c>
      <c r="E72" s="22" t="s">
        <v>10</v>
      </c>
      <c r="F72" s="5" t="s">
        <v>11</v>
      </c>
      <c r="G72" s="22" t="s">
        <v>12</v>
      </c>
      <c r="H72" s="5" t="s">
        <v>13</v>
      </c>
      <c r="I72" s="5" t="s">
        <v>89</v>
      </c>
      <c r="J72" s="22" t="s">
        <v>4</v>
      </c>
      <c r="K72" s="5" t="s">
        <v>14</v>
      </c>
      <c r="P72" s="89"/>
      <c r="Q72" s="89"/>
      <c r="R72" s="89"/>
      <c r="S72" s="89"/>
      <c r="T72" s="89"/>
      <c r="U72" s="89"/>
      <c r="V72" s="89"/>
    </row>
    <row r="73" spans="2:22" ht="13.5" customHeight="1" thickBot="1">
      <c r="B73" s="6"/>
      <c r="C73" s="6"/>
      <c r="D73" s="50"/>
      <c r="E73" s="51"/>
      <c r="F73" s="51"/>
      <c r="G73" s="51"/>
      <c r="H73" s="50"/>
      <c r="I73" s="50"/>
      <c r="J73" s="51"/>
      <c r="K73" s="52"/>
      <c r="P73" s="89"/>
      <c r="Q73" s="89"/>
      <c r="R73" s="89"/>
      <c r="S73" s="89"/>
      <c r="T73" s="89"/>
      <c r="U73" s="89"/>
      <c r="V73" s="89"/>
    </row>
    <row r="74" spans="2:22" ht="13.5" customHeight="1" thickTop="1">
      <c r="B74" s="17"/>
      <c r="C74" s="14"/>
      <c r="D74" s="24"/>
      <c r="E74" s="21"/>
      <c r="F74" s="21"/>
      <c r="G74" s="21"/>
      <c r="H74" s="11"/>
      <c r="I74" s="77"/>
      <c r="J74" s="38"/>
      <c r="K74" s="15"/>
      <c r="P74" s="88"/>
      <c r="Q74" s="88"/>
      <c r="R74" s="88"/>
      <c r="S74" s="88"/>
      <c r="T74" s="88"/>
      <c r="U74" s="88"/>
      <c r="V74" s="88"/>
    </row>
    <row r="75" spans="2:22" ht="13.5" customHeight="1">
      <c r="B75" s="35" t="s">
        <v>19</v>
      </c>
      <c r="C75" s="18"/>
      <c r="D75" s="21"/>
      <c r="E75" s="21"/>
      <c r="F75" s="21"/>
      <c r="G75" s="21"/>
      <c r="H75" s="19"/>
      <c r="I75" s="77"/>
      <c r="J75" s="38"/>
      <c r="K75" s="15"/>
      <c r="P75" s="88"/>
      <c r="Q75" s="88"/>
      <c r="R75" s="88"/>
      <c r="S75" s="88"/>
      <c r="T75" s="88"/>
      <c r="U75" s="88"/>
      <c r="V75" s="88"/>
    </row>
    <row r="76" spans="2:22" ht="6.75" customHeight="1">
      <c r="B76" s="20"/>
      <c r="C76" s="18"/>
      <c r="D76" s="21"/>
      <c r="E76" s="21"/>
      <c r="F76" s="21"/>
      <c r="G76" s="21"/>
      <c r="H76" s="19"/>
      <c r="I76" s="77"/>
      <c r="J76" s="38"/>
      <c r="K76" s="15"/>
      <c r="P76" s="88"/>
      <c r="Q76" s="88"/>
      <c r="R76" s="88"/>
      <c r="S76" s="88"/>
      <c r="T76" s="88"/>
      <c r="U76" s="88"/>
      <c r="V76" s="88"/>
    </row>
    <row r="77" spans="2:22" ht="13.5" customHeight="1">
      <c r="B77" s="23" t="s">
        <v>20</v>
      </c>
      <c r="C77" s="18"/>
      <c r="D77" s="21"/>
      <c r="E77" s="21"/>
      <c r="F77" s="21"/>
      <c r="G77" s="21"/>
      <c r="H77" s="19"/>
      <c r="I77" s="77"/>
      <c r="J77" s="38"/>
      <c r="K77" s="15"/>
      <c r="P77" s="88"/>
      <c r="Q77" s="88"/>
      <c r="R77" s="88"/>
      <c r="S77" s="88"/>
      <c r="T77" s="88"/>
      <c r="U77" s="88"/>
      <c r="V77" s="88"/>
    </row>
    <row r="78" spans="2:22" ht="13.5" customHeight="1">
      <c r="B78" s="23" t="s">
        <v>21</v>
      </c>
      <c r="C78" s="18"/>
      <c r="D78" s="21"/>
      <c r="E78" s="21"/>
      <c r="F78" s="21"/>
      <c r="G78" s="21"/>
      <c r="H78" s="19"/>
      <c r="I78" s="77"/>
      <c r="J78" s="38"/>
      <c r="K78" s="15"/>
      <c r="P78" s="88"/>
      <c r="Q78" s="88"/>
      <c r="R78" s="88"/>
      <c r="S78" s="88"/>
      <c r="T78" s="88"/>
      <c r="U78" s="88"/>
      <c r="V78" s="88"/>
    </row>
    <row r="79" spans="1:22" ht="13.5" customHeight="1">
      <c r="A79" s="62">
        <v>617001</v>
      </c>
      <c r="B79" s="17"/>
      <c r="C79" s="14" t="s">
        <v>3</v>
      </c>
      <c r="D79" s="24"/>
      <c r="E79" s="21"/>
      <c r="F79" s="19">
        <v>696613</v>
      </c>
      <c r="G79" s="21"/>
      <c r="H79" s="11"/>
      <c r="I79" s="74"/>
      <c r="J79" s="16">
        <f>SUM(D79:I79)</f>
        <v>696613</v>
      </c>
      <c r="K79" s="15" t="s">
        <v>63</v>
      </c>
      <c r="P79" s="88"/>
      <c r="Q79" s="88"/>
      <c r="R79" s="88"/>
      <c r="S79" s="88"/>
      <c r="T79" s="88"/>
      <c r="U79" s="88"/>
      <c r="V79" s="88"/>
    </row>
    <row r="80" spans="1:22" ht="13.5" customHeight="1">
      <c r="A80" s="63" t="s">
        <v>87</v>
      </c>
      <c r="B80" s="69"/>
      <c r="C80" s="70" t="s">
        <v>2</v>
      </c>
      <c r="D80" s="24"/>
      <c r="E80" s="21"/>
      <c r="F80" s="19">
        <v>696613</v>
      </c>
      <c r="G80" s="21"/>
      <c r="H80" s="11"/>
      <c r="I80" s="74"/>
      <c r="J80" s="16">
        <f>SUM(D80:I80)</f>
        <v>696613</v>
      </c>
      <c r="K80" s="15" t="s">
        <v>63</v>
      </c>
      <c r="P80" s="88"/>
      <c r="Q80" s="88"/>
      <c r="R80" s="88"/>
      <c r="S80" s="88"/>
      <c r="T80" s="88"/>
      <c r="U80" s="88"/>
      <c r="V80" s="88"/>
    </row>
    <row r="81" spans="1:22" ht="13.5" customHeight="1">
      <c r="A81" s="63"/>
      <c r="B81" s="69"/>
      <c r="C81" s="70" t="s">
        <v>88</v>
      </c>
      <c r="D81" s="24"/>
      <c r="E81" s="21"/>
      <c r="F81" s="21"/>
      <c r="G81" s="21"/>
      <c r="H81" s="11"/>
      <c r="I81" s="77"/>
      <c r="J81" s="38"/>
      <c r="K81" s="15"/>
      <c r="P81" s="88"/>
      <c r="Q81" s="88"/>
      <c r="R81" s="88"/>
      <c r="S81" s="88"/>
      <c r="T81" s="88"/>
      <c r="U81" s="88"/>
      <c r="V81" s="88"/>
    </row>
    <row r="82" spans="2:22" ht="13.5" customHeight="1" hidden="1">
      <c r="B82" s="13" t="s">
        <v>22</v>
      </c>
      <c r="C82" s="14"/>
      <c r="D82" s="24"/>
      <c r="E82" s="21"/>
      <c r="F82" s="21"/>
      <c r="G82" s="21"/>
      <c r="H82" s="11"/>
      <c r="I82" s="77"/>
      <c r="J82" s="38"/>
      <c r="K82" s="15"/>
      <c r="P82" s="88"/>
      <c r="Q82" s="88"/>
      <c r="R82" s="88"/>
      <c r="S82" s="88"/>
      <c r="T82" s="88"/>
      <c r="U82" s="88"/>
      <c r="V82" s="88"/>
    </row>
    <row r="83" spans="1:22" ht="13.5" customHeight="1" hidden="1">
      <c r="A83" s="60">
        <v>613011</v>
      </c>
      <c r="B83" s="17"/>
      <c r="C83" s="14" t="s">
        <v>0</v>
      </c>
      <c r="D83" s="24"/>
      <c r="E83" s="21"/>
      <c r="F83" s="19"/>
      <c r="G83" s="21"/>
      <c r="H83" s="11"/>
      <c r="I83" s="74"/>
      <c r="J83" s="16">
        <f>SUM(D83:H83)</f>
        <v>0</v>
      </c>
      <c r="K83" s="15">
        <f>(J83/3)</f>
        <v>0</v>
      </c>
      <c r="P83" s="88"/>
      <c r="Q83" s="88"/>
      <c r="R83" s="88"/>
      <c r="S83" s="88"/>
      <c r="T83" s="88"/>
      <c r="U83" s="88"/>
      <c r="V83" s="88"/>
    </row>
    <row r="84" spans="2:22" ht="13.5" customHeight="1" hidden="1">
      <c r="B84" s="17"/>
      <c r="C84" s="14"/>
      <c r="D84" s="24"/>
      <c r="E84" s="21"/>
      <c r="F84" s="21"/>
      <c r="G84" s="21"/>
      <c r="H84" s="11"/>
      <c r="I84" s="77"/>
      <c r="J84" s="38"/>
      <c r="K84" s="15"/>
      <c r="P84" s="88"/>
      <c r="Q84" s="88"/>
      <c r="R84" s="88"/>
      <c r="S84" s="88"/>
      <c r="T84" s="88"/>
      <c r="U84" s="88"/>
      <c r="V84" s="88"/>
    </row>
    <row r="85" spans="2:22" ht="13.5" customHeight="1" hidden="1">
      <c r="B85" s="13" t="s">
        <v>52</v>
      </c>
      <c r="C85" s="14"/>
      <c r="D85" s="24"/>
      <c r="E85" s="21"/>
      <c r="F85" s="21"/>
      <c r="G85" s="21"/>
      <c r="H85" s="11"/>
      <c r="I85" s="77"/>
      <c r="J85" s="38"/>
      <c r="K85" s="15"/>
      <c r="P85" s="88"/>
      <c r="Q85" s="88"/>
      <c r="R85" s="88"/>
      <c r="S85" s="88"/>
      <c r="T85" s="88"/>
      <c r="U85" s="88"/>
      <c r="V85" s="88"/>
    </row>
    <row r="86" spans="1:22" ht="13.5" customHeight="1" hidden="1">
      <c r="A86" s="60">
        <v>613115</v>
      </c>
      <c r="B86" s="17"/>
      <c r="C86" s="14" t="s">
        <v>53</v>
      </c>
      <c r="D86" s="24"/>
      <c r="E86" s="21"/>
      <c r="F86" s="19"/>
      <c r="G86" s="21"/>
      <c r="H86" s="11"/>
      <c r="I86" s="74"/>
      <c r="J86" s="16">
        <f>SUM(D86:H86)</f>
        <v>0</v>
      </c>
      <c r="K86" s="15">
        <f>(J86/3)</f>
        <v>0</v>
      </c>
      <c r="P86" s="88"/>
      <c r="Q86" s="88"/>
      <c r="R86" s="88"/>
      <c r="S86" s="88"/>
      <c r="T86" s="88"/>
      <c r="U86" s="88"/>
      <c r="V86" s="88"/>
    </row>
    <row r="87" spans="2:22" ht="13.5" customHeight="1" hidden="1">
      <c r="B87" s="17"/>
      <c r="C87" s="14"/>
      <c r="D87" s="24"/>
      <c r="E87" s="21"/>
      <c r="F87" s="21"/>
      <c r="G87" s="21"/>
      <c r="H87" s="11"/>
      <c r="I87" s="77"/>
      <c r="J87" s="38"/>
      <c r="K87" s="15"/>
      <c r="P87" s="88"/>
      <c r="Q87" s="88"/>
      <c r="R87" s="88"/>
      <c r="S87" s="88"/>
      <c r="T87" s="88"/>
      <c r="U87" s="88"/>
      <c r="V87" s="88"/>
    </row>
    <row r="88" spans="2:22" ht="13.5" customHeight="1" hidden="1">
      <c r="B88" s="13" t="s">
        <v>56</v>
      </c>
      <c r="C88" s="14"/>
      <c r="D88" s="24"/>
      <c r="E88" s="21"/>
      <c r="F88" s="21"/>
      <c r="G88" s="21"/>
      <c r="H88" s="11"/>
      <c r="I88" s="77"/>
      <c r="J88" s="38"/>
      <c r="K88" s="15"/>
      <c r="P88" s="88"/>
      <c r="Q88" s="88"/>
      <c r="R88" s="88"/>
      <c r="S88" s="88"/>
      <c r="T88" s="88"/>
      <c r="U88" s="88"/>
      <c r="V88" s="88"/>
    </row>
    <row r="89" spans="1:22" ht="13.5" customHeight="1" hidden="1">
      <c r="A89" s="60">
        <v>611170</v>
      </c>
      <c r="B89" s="17"/>
      <c r="C89" s="53" t="s">
        <v>57</v>
      </c>
      <c r="D89" s="24"/>
      <c r="E89" s="21"/>
      <c r="F89" s="21"/>
      <c r="G89" s="21"/>
      <c r="H89" s="11"/>
      <c r="I89" s="74"/>
      <c r="J89" s="16">
        <f>SUM(D89:H89)</f>
        <v>0</v>
      </c>
      <c r="K89" s="15">
        <f>(J89/3)</f>
        <v>0</v>
      </c>
      <c r="P89" s="88"/>
      <c r="Q89" s="88"/>
      <c r="R89" s="88"/>
      <c r="S89" s="88"/>
      <c r="T89" s="88"/>
      <c r="U89" s="88"/>
      <c r="V89" s="88"/>
    </row>
    <row r="90" spans="1:22" ht="13.5" customHeight="1" hidden="1">
      <c r="A90" s="60">
        <v>613080</v>
      </c>
      <c r="B90" s="17"/>
      <c r="C90" s="14" t="s">
        <v>58</v>
      </c>
      <c r="D90" s="24"/>
      <c r="E90" s="21"/>
      <c r="F90" s="19"/>
      <c r="G90" s="21"/>
      <c r="H90" s="11"/>
      <c r="I90" s="74"/>
      <c r="J90" s="16">
        <f>SUM(D90:H90)</f>
        <v>0</v>
      </c>
      <c r="K90" s="15">
        <f>(J90/3)</f>
        <v>0</v>
      </c>
      <c r="P90" s="88"/>
      <c r="Q90" s="88"/>
      <c r="R90" s="88"/>
      <c r="S90" s="88"/>
      <c r="T90" s="88"/>
      <c r="U90" s="88"/>
      <c r="V90" s="88"/>
    </row>
    <row r="91" spans="2:22" ht="13.5" customHeight="1" hidden="1">
      <c r="B91" s="17"/>
      <c r="C91" s="14"/>
      <c r="D91" s="24"/>
      <c r="E91" s="21"/>
      <c r="F91" s="21"/>
      <c r="G91" s="21"/>
      <c r="H91" s="11"/>
      <c r="I91" s="77"/>
      <c r="J91" s="38"/>
      <c r="K91" s="15"/>
      <c r="P91" s="88"/>
      <c r="Q91" s="88"/>
      <c r="R91" s="88"/>
      <c r="S91" s="88"/>
      <c r="T91" s="88"/>
      <c r="U91" s="88"/>
      <c r="V91" s="88"/>
    </row>
    <row r="92" spans="2:22" ht="13.5" customHeight="1" hidden="1">
      <c r="B92" s="13" t="s">
        <v>22</v>
      </c>
      <c r="C92" s="14"/>
      <c r="D92" s="24"/>
      <c r="E92" s="21"/>
      <c r="F92" s="21"/>
      <c r="G92" s="21"/>
      <c r="H92" s="11"/>
      <c r="I92" s="77"/>
      <c r="J92" s="38"/>
      <c r="K92" s="15"/>
      <c r="P92" s="88"/>
      <c r="Q92" s="88"/>
      <c r="R92" s="88"/>
      <c r="S92" s="88"/>
      <c r="T92" s="88"/>
      <c r="U92" s="88"/>
      <c r="V92" s="88"/>
    </row>
    <row r="93" spans="1:22" ht="13.5" customHeight="1" hidden="1">
      <c r="A93" s="60">
        <v>610011</v>
      </c>
      <c r="B93" s="17"/>
      <c r="C93" s="14" t="s">
        <v>0</v>
      </c>
      <c r="D93" s="24"/>
      <c r="E93" s="21"/>
      <c r="F93" s="21"/>
      <c r="G93" s="21"/>
      <c r="H93" s="19"/>
      <c r="I93" s="74"/>
      <c r="J93" s="16">
        <f>SUM(D93:H93)</f>
        <v>0</v>
      </c>
      <c r="K93" s="15">
        <f>(J93/3)</f>
        <v>0</v>
      </c>
      <c r="P93" s="88"/>
      <c r="Q93" s="88"/>
      <c r="R93" s="88"/>
      <c r="S93" s="88"/>
      <c r="T93" s="88"/>
      <c r="U93" s="88"/>
      <c r="V93" s="88"/>
    </row>
    <row r="94" spans="2:22" ht="13.5" customHeight="1" hidden="1">
      <c r="B94" s="17"/>
      <c r="C94" s="14"/>
      <c r="D94" s="24"/>
      <c r="E94" s="21"/>
      <c r="F94" s="21"/>
      <c r="G94" s="21"/>
      <c r="H94" s="19"/>
      <c r="I94" s="77"/>
      <c r="J94" s="38"/>
      <c r="K94" s="15"/>
      <c r="P94" s="88"/>
      <c r="Q94" s="88"/>
      <c r="R94" s="88"/>
      <c r="S94" s="88"/>
      <c r="T94" s="88"/>
      <c r="U94" s="88"/>
      <c r="V94" s="88"/>
    </row>
    <row r="95" spans="2:22" ht="13.5" customHeight="1" hidden="1">
      <c r="B95" s="13" t="s">
        <v>23</v>
      </c>
      <c r="C95" s="18"/>
      <c r="D95" s="21"/>
      <c r="E95" s="21"/>
      <c r="F95" s="21"/>
      <c r="G95" s="21"/>
      <c r="H95" s="19"/>
      <c r="I95" s="77"/>
      <c r="J95" s="38"/>
      <c r="K95" s="15"/>
      <c r="P95" s="88"/>
      <c r="Q95" s="88"/>
      <c r="R95" s="88"/>
      <c r="S95" s="88"/>
      <c r="T95" s="88"/>
      <c r="U95" s="88"/>
      <c r="V95" s="88"/>
    </row>
    <row r="96" spans="1:22" ht="13.5" customHeight="1" hidden="1">
      <c r="A96" s="60">
        <v>610061</v>
      </c>
      <c r="B96" s="17"/>
      <c r="C96" s="14" t="s">
        <v>1</v>
      </c>
      <c r="D96" s="24"/>
      <c r="E96" s="21"/>
      <c r="F96" s="19"/>
      <c r="G96" s="21"/>
      <c r="H96" s="11"/>
      <c r="I96" s="74"/>
      <c r="J96" s="16">
        <f aca="true" t="shared" si="4" ref="J96:J104">SUM(D96:H96)</f>
        <v>0</v>
      </c>
      <c r="K96" s="15">
        <f aca="true" t="shared" si="5" ref="K96:K104">(J96/3)</f>
        <v>0</v>
      </c>
      <c r="P96" s="88"/>
      <c r="Q96" s="88"/>
      <c r="R96" s="88"/>
      <c r="S96" s="88"/>
      <c r="T96" s="88"/>
      <c r="U96" s="88"/>
      <c r="V96" s="88"/>
    </row>
    <row r="97" spans="1:22" ht="13.5" customHeight="1" hidden="1">
      <c r="A97" s="60">
        <v>609062</v>
      </c>
      <c r="B97" s="17"/>
      <c r="C97" s="14" t="s">
        <v>37</v>
      </c>
      <c r="D97" s="24"/>
      <c r="E97" s="21"/>
      <c r="F97" s="19"/>
      <c r="G97" s="21"/>
      <c r="H97" s="11"/>
      <c r="I97" s="74"/>
      <c r="J97" s="16">
        <f t="shared" si="4"/>
        <v>0</v>
      </c>
      <c r="K97" s="15">
        <f t="shared" si="5"/>
        <v>0</v>
      </c>
      <c r="P97" s="88"/>
      <c r="Q97" s="88"/>
      <c r="R97" s="88"/>
      <c r="S97" s="88"/>
      <c r="T97" s="88"/>
      <c r="U97" s="88"/>
      <c r="V97" s="88"/>
    </row>
    <row r="98" spans="1:22" ht="13.5" customHeight="1" hidden="1">
      <c r="A98" s="60">
        <v>610068</v>
      </c>
      <c r="B98" s="17"/>
      <c r="C98" s="14" t="s">
        <v>38</v>
      </c>
      <c r="D98" s="24"/>
      <c r="E98" s="21"/>
      <c r="F98" s="19"/>
      <c r="G98" s="21"/>
      <c r="H98" s="11"/>
      <c r="I98" s="74"/>
      <c r="J98" s="16">
        <f t="shared" si="4"/>
        <v>0</v>
      </c>
      <c r="K98" s="15">
        <f t="shared" si="5"/>
        <v>0</v>
      </c>
      <c r="P98" s="88"/>
      <c r="Q98" s="88"/>
      <c r="R98" s="88"/>
      <c r="S98" s="88"/>
      <c r="T98" s="88"/>
      <c r="U98" s="88"/>
      <c r="V98" s="88"/>
    </row>
    <row r="99" spans="1:22" ht="13.5" customHeight="1" hidden="1">
      <c r="A99" s="60">
        <v>610069</v>
      </c>
      <c r="B99" s="17"/>
      <c r="C99" s="14" t="s">
        <v>39</v>
      </c>
      <c r="D99" s="24"/>
      <c r="E99" s="21"/>
      <c r="F99" s="19"/>
      <c r="G99" s="21"/>
      <c r="H99" s="11"/>
      <c r="I99" s="74"/>
      <c r="J99" s="16">
        <f t="shared" si="4"/>
        <v>0</v>
      </c>
      <c r="K99" s="15">
        <f t="shared" si="5"/>
        <v>0</v>
      </c>
      <c r="P99" s="88"/>
      <c r="Q99" s="88"/>
      <c r="R99" s="88"/>
      <c r="S99" s="88"/>
      <c r="T99" s="88"/>
      <c r="U99" s="88"/>
      <c r="V99" s="88"/>
    </row>
    <row r="100" spans="1:22" ht="13.5" customHeight="1" hidden="1">
      <c r="A100" s="60">
        <v>610067</v>
      </c>
      <c r="B100" s="17"/>
      <c r="C100" s="14" t="s">
        <v>40</v>
      </c>
      <c r="D100" s="24"/>
      <c r="E100" s="21"/>
      <c r="F100" s="19"/>
      <c r="G100" s="21"/>
      <c r="H100" s="11"/>
      <c r="I100" s="74"/>
      <c r="J100" s="16">
        <f t="shared" si="4"/>
        <v>0</v>
      </c>
      <c r="K100" s="15">
        <f t="shared" si="5"/>
        <v>0</v>
      </c>
      <c r="P100" s="88"/>
      <c r="Q100" s="88"/>
      <c r="R100" s="88"/>
      <c r="S100" s="88"/>
      <c r="T100" s="88"/>
      <c r="U100" s="88"/>
      <c r="V100" s="88"/>
    </row>
    <row r="101" spans="1:22" ht="13.5" customHeight="1" hidden="1">
      <c r="A101" s="60">
        <v>609060</v>
      </c>
      <c r="B101" s="17"/>
      <c r="C101" s="14" t="s">
        <v>41</v>
      </c>
      <c r="D101" s="24"/>
      <c r="E101" s="21"/>
      <c r="F101" s="19"/>
      <c r="G101" s="21"/>
      <c r="H101" s="11"/>
      <c r="I101" s="74"/>
      <c r="J101" s="16">
        <f t="shared" si="4"/>
        <v>0</v>
      </c>
      <c r="K101" s="15">
        <f t="shared" si="5"/>
        <v>0</v>
      </c>
      <c r="P101" s="88"/>
      <c r="Q101" s="88"/>
      <c r="R101" s="88"/>
      <c r="S101" s="88"/>
      <c r="T101" s="88"/>
      <c r="U101" s="88"/>
      <c r="V101" s="88"/>
    </row>
    <row r="102" spans="1:22" ht="13.5" customHeight="1" hidden="1">
      <c r="A102" s="60">
        <v>612065</v>
      </c>
      <c r="B102" s="17"/>
      <c r="C102" s="14" t="s">
        <v>36</v>
      </c>
      <c r="D102" s="24"/>
      <c r="E102" s="21"/>
      <c r="F102" s="19"/>
      <c r="G102" s="21"/>
      <c r="H102" s="11"/>
      <c r="I102" s="74"/>
      <c r="J102" s="16">
        <f t="shared" si="4"/>
        <v>0</v>
      </c>
      <c r="K102" s="15">
        <f t="shared" si="5"/>
        <v>0</v>
      </c>
      <c r="P102" s="88"/>
      <c r="Q102" s="88"/>
      <c r="R102" s="88"/>
      <c r="S102" s="88"/>
      <c r="T102" s="88"/>
      <c r="U102" s="88"/>
      <c r="V102" s="88"/>
    </row>
    <row r="103" spans="1:22" ht="13.5" customHeight="1" hidden="1">
      <c r="A103" s="60">
        <v>610064</v>
      </c>
      <c r="B103" s="17"/>
      <c r="C103" s="14" t="s">
        <v>46</v>
      </c>
      <c r="D103" s="24"/>
      <c r="E103" s="21"/>
      <c r="F103" s="19"/>
      <c r="G103" s="21"/>
      <c r="H103" s="11"/>
      <c r="I103" s="74"/>
      <c r="J103" s="16">
        <f t="shared" si="4"/>
        <v>0</v>
      </c>
      <c r="K103" s="15">
        <f t="shared" si="5"/>
        <v>0</v>
      </c>
      <c r="P103" s="88"/>
      <c r="Q103" s="88"/>
      <c r="R103" s="88"/>
      <c r="S103" s="88"/>
      <c r="T103" s="88"/>
      <c r="U103" s="88"/>
      <c r="V103" s="88"/>
    </row>
    <row r="104" spans="1:22" ht="13.5" customHeight="1" hidden="1">
      <c r="A104" s="60">
        <v>610066</v>
      </c>
      <c r="B104" s="17"/>
      <c r="C104" s="14" t="s">
        <v>47</v>
      </c>
      <c r="D104" s="24"/>
      <c r="E104" s="21"/>
      <c r="F104" s="19"/>
      <c r="G104" s="21"/>
      <c r="H104" s="11"/>
      <c r="I104" s="74"/>
      <c r="J104" s="16">
        <f t="shared" si="4"/>
        <v>0</v>
      </c>
      <c r="K104" s="15">
        <f t="shared" si="5"/>
        <v>0</v>
      </c>
      <c r="P104" s="88"/>
      <c r="Q104" s="88"/>
      <c r="R104" s="88"/>
      <c r="S104" s="88"/>
      <c r="T104" s="88"/>
      <c r="U104" s="88"/>
      <c r="V104" s="88"/>
    </row>
    <row r="105" spans="2:22" ht="13.5" customHeight="1">
      <c r="B105" s="17"/>
      <c r="C105" s="14"/>
      <c r="D105" s="24"/>
      <c r="E105" s="21"/>
      <c r="F105" s="19"/>
      <c r="G105" s="21"/>
      <c r="H105" s="11"/>
      <c r="I105" s="77"/>
      <c r="J105" s="38"/>
      <c r="K105" s="15"/>
      <c r="P105" s="88"/>
      <c r="Q105" s="88"/>
      <c r="R105" s="88"/>
      <c r="S105" s="88"/>
      <c r="T105" s="88"/>
      <c r="U105" s="88"/>
      <c r="V105" s="88"/>
    </row>
    <row r="106" spans="2:22" ht="13.5" customHeight="1" hidden="1" thickBot="1">
      <c r="B106" s="35" t="s">
        <v>64</v>
      </c>
      <c r="C106" s="14"/>
      <c r="D106" s="24"/>
      <c r="E106" s="21"/>
      <c r="F106" s="19"/>
      <c r="G106" s="21"/>
      <c r="H106" s="11"/>
      <c r="I106" s="77"/>
      <c r="J106" s="38"/>
      <c r="K106" s="15"/>
      <c r="P106" s="88"/>
      <c r="Q106" s="88"/>
      <c r="R106" s="88"/>
      <c r="S106" s="88"/>
      <c r="T106" s="88"/>
      <c r="U106" s="88"/>
      <c r="V106" s="88"/>
    </row>
    <row r="107" spans="2:22" ht="4.5" customHeight="1">
      <c r="B107" s="17"/>
      <c r="C107" s="14"/>
      <c r="D107" s="24"/>
      <c r="E107" s="21"/>
      <c r="F107" s="19"/>
      <c r="G107" s="21"/>
      <c r="H107" s="11"/>
      <c r="I107" s="77"/>
      <c r="J107" s="38"/>
      <c r="K107" s="15"/>
      <c r="P107" s="88"/>
      <c r="Q107" s="88"/>
      <c r="R107" s="88"/>
      <c r="S107" s="88"/>
      <c r="T107" s="88"/>
      <c r="U107" s="88"/>
      <c r="V107" s="88"/>
    </row>
    <row r="108" spans="2:22" ht="13.5" customHeight="1" hidden="1">
      <c r="B108" s="23" t="s">
        <v>65</v>
      </c>
      <c r="C108" s="14"/>
      <c r="D108" s="24"/>
      <c r="E108" s="21"/>
      <c r="F108" s="19"/>
      <c r="G108" s="21"/>
      <c r="H108" s="11"/>
      <c r="I108" s="77"/>
      <c r="J108" s="38"/>
      <c r="K108" s="15"/>
      <c r="P108" s="88"/>
      <c r="Q108" s="88"/>
      <c r="R108" s="88"/>
      <c r="S108" s="88"/>
      <c r="T108" s="88"/>
      <c r="U108" s="88"/>
      <c r="V108" s="88"/>
    </row>
    <row r="109" spans="1:22" ht="13.5" customHeight="1" hidden="1">
      <c r="A109" s="60">
        <v>614003</v>
      </c>
      <c r="B109" s="17"/>
      <c r="C109" s="14" t="s">
        <v>66</v>
      </c>
      <c r="D109" s="24"/>
      <c r="E109" s="21"/>
      <c r="F109" s="19"/>
      <c r="G109" s="21"/>
      <c r="H109" s="11"/>
      <c r="I109" s="77"/>
      <c r="J109" s="38">
        <f>SUM(D109:H109)</f>
        <v>0</v>
      </c>
      <c r="K109" s="15">
        <f>(J109)/3</f>
        <v>0</v>
      </c>
      <c r="P109" s="88"/>
      <c r="Q109" s="88"/>
      <c r="R109" s="88"/>
      <c r="S109" s="88"/>
      <c r="T109" s="88"/>
      <c r="U109" s="88"/>
      <c r="V109" s="88"/>
    </row>
    <row r="110" spans="2:22" ht="13.5" customHeight="1">
      <c r="B110" s="17"/>
      <c r="C110" s="14"/>
      <c r="D110" s="24"/>
      <c r="E110" s="21"/>
      <c r="F110" s="19"/>
      <c r="G110" s="21"/>
      <c r="H110" s="11"/>
      <c r="I110" s="77"/>
      <c r="J110" s="38"/>
      <c r="K110" s="15"/>
      <c r="P110" s="88"/>
      <c r="Q110" s="88"/>
      <c r="R110" s="88"/>
      <c r="S110" s="88"/>
      <c r="T110" s="88"/>
      <c r="U110" s="88"/>
      <c r="V110" s="88"/>
    </row>
    <row r="111" spans="2:22" ht="13.5" customHeight="1" thickBot="1">
      <c r="B111" s="17"/>
      <c r="C111" s="18"/>
      <c r="D111" s="19"/>
      <c r="E111" s="19"/>
      <c r="F111" s="19"/>
      <c r="G111" s="19"/>
      <c r="H111" s="19"/>
      <c r="I111" s="77"/>
      <c r="J111" s="38"/>
      <c r="K111" s="15"/>
      <c r="P111" s="88"/>
      <c r="Q111" s="88"/>
      <c r="R111" s="88"/>
      <c r="S111" s="88"/>
      <c r="T111" s="88"/>
      <c r="U111" s="88"/>
      <c r="V111" s="88"/>
    </row>
    <row r="112" spans="2:22" ht="13.5" customHeight="1" thickBot="1" thickTop="1">
      <c r="B112" s="91" t="s">
        <v>93</v>
      </c>
      <c r="C112" s="92"/>
      <c r="D112" s="25">
        <f aca="true" t="shared" si="6" ref="D112:I112">SUM(D7:D111)</f>
        <v>1159716</v>
      </c>
      <c r="E112" s="25">
        <f t="shared" si="6"/>
        <v>1160223</v>
      </c>
      <c r="F112" s="25">
        <f t="shared" si="6"/>
        <v>1393226</v>
      </c>
      <c r="G112" s="25">
        <f t="shared" si="6"/>
        <v>232204</v>
      </c>
      <c r="H112" s="25">
        <f t="shared" si="6"/>
        <v>695122</v>
      </c>
      <c r="I112" s="79">
        <f t="shared" si="6"/>
        <v>0</v>
      </c>
      <c r="J112" s="39">
        <f>SUM(D112:I112)</f>
        <v>4640491</v>
      </c>
      <c r="K112" s="26">
        <f>SUM(K7:K111)</f>
        <v>850714.3333333331</v>
      </c>
      <c r="P112" s="88"/>
      <c r="Q112" s="88"/>
      <c r="R112" s="88"/>
      <c r="S112" s="88"/>
      <c r="T112" s="88"/>
      <c r="U112" s="87"/>
      <c r="V112" s="87"/>
    </row>
    <row r="113" spans="2:22" ht="13.5" customHeight="1" hidden="1" thickBot="1" thickTop="1">
      <c r="B113" s="93" t="s">
        <v>98</v>
      </c>
      <c r="C113" s="94"/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79">
        <f>SUM(D113:H113)</f>
        <v>0</v>
      </c>
      <c r="J113" s="39"/>
      <c r="K113" s="27"/>
      <c r="P113" s="88">
        <f>SUM(P15:P112)</f>
        <v>0</v>
      </c>
      <c r="Q113" s="88">
        <f>SUM(Q15:Q112)</f>
        <v>0</v>
      </c>
      <c r="R113" s="88">
        <f>SUM(R15:R112)</f>
        <v>0</v>
      </c>
      <c r="S113" s="88">
        <f>SUM(S15:S112)</f>
        <v>0</v>
      </c>
      <c r="T113" s="88">
        <f>SUM(T15:T112)</f>
        <v>0</v>
      </c>
      <c r="U113" s="90"/>
      <c r="V113" s="90"/>
    </row>
    <row r="114" spans="2:11" ht="13.5" customHeight="1" hidden="1" thickBot="1" thickTop="1">
      <c r="B114" s="93" t="s">
        <v>98</v>
      </c>
      <c r="C114" s="94"/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79">
        <f>SUM(D114:H114)</f>
        <v>0</v>
      </c>
      <c r="J114" s="39"/>
      <c r="K114" s="27"/>
    </row>
    <row r="115" spans="2:11" ht="13.5" customHeight="1" hidden="1" thickTop="1">
      <c r="B115" s="93" t="s">
        <v>98</v>
      </c>
      <c r="C115" s="94"/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79">
        <f>SUM(D115:H115)</f>
        <v>0</v>
      </c>
      <c r="J115" s="39"/>
      <c r="K115" s="27"/>
    </row>
    <row r="116" spans="2:11" ht="13.5" customHeight="1" thickBot="1" thickTop="1">
      <c r="B116" s="91" t="s">
        <v>25</v>
      </c>
      <c r="C116" s="92"/>
      <c r="D116" s="25">
        <f>1161021-(D112)-SUM(D113:D115)</f>
        <v>1305</v>
      </c>
      <c r="E116" s="25">
        <f>1161021-(E112)-SUM(E113:E115)</f>
        <v>798</v>
      </c>
      <c r="F116" s="25">
        <f>1393226-(F112)-SUM(F113:F115)</f>
        <v>0</v>
      </c>
      <c r="G116" s="25">
        <f>232204-(G112)-SUM(G113:G115)</f>
        <v>0</v>
      </c>
      <c r="H116" s="25">
        <f>696610-(H112)-SUM(H113:H115)</f>
        <v>1488</v>
      </c>
      <c r="I116" s="80">
        <f>SUM(I113:I115)-(I112)</f>
        <v>0</v>
      </c>
      <c r="J116" s="40">
        <f>SUM(D116:I116)</f>
        <v>3591</v>
      </c>
      <c r="K116" s="27" t="s">
        <v>24</v>
      </c>
    </row>
    <row r="117" spans="2:11" ht="13.5" customHeight="1" thickBot="1" thickTop="1">
      <c r="B117" s="91" t="s">
        <v>90</v>
      </c>
      <c r="C117" s="92"/>
      <c r="D117" s="81"/>
      <c r="E117" s="81"/>
      <c r="F117" s="81"/>
      <c r="G117" s="81"/>
      <c r="H117" s="81"/>
      <c r="I117" s="81"/>
      <c r="J117" s="40">
        <f>(J112)+(J116)</f>
        <v>4644082</v>
      </c>
      <c r="K117" s="82"/>
    </row>
    <row r="118" spans="2:11" ht="13.5" customHeight="1" thickBot="1" thickTop="1">
      <c r="B118" s="91" t="s">
        <v>91</v>
      </c>
      <c r="C118" s="92"/>
      <c r="D118" s="81"/>
      <c r="E118" s="81"/>
      <c r="F118" s="81"/>
      <c r="G118" s="81"/>
      <c r="H118" s="81"/>
      <c r="I118" s="81"/>
      <c r="J118" s="40">
        <v>516009</v>
      </c>
      <c r="K118" s="82"/>
    </row>
    <row r="119" spans="2:11" ht="14.25" thickBot="1" thickTop="1">
      <c r="B119" s="91" t="s">
        <v>92</v>
      </c>
      <c r="C119" s="92"/>
      <c r="D119" s="81"/>
      <c r="E119" s="81"/>
      <c r="F119" s="81"/>
      <c r="G119" s="81"/>
      <c r="H119" s="81"/>
      <c r="I119" s="81"/>
      <c r="J119" s="83">
        <f>SUM(J117:J118)</f>
        <v>5160091</v>
      </c>
      <c r="K119" s="82"/>
    </row>
    <row r="120" ht="13.5" thickTop="1"/>
    <row r="121" ht="12.75">
      <c r="A121" s="71" t="s">
        <v>96</v>
      </c>
    </row>
    <row r="122" ht="12.75">
      <c r="A122" s="71" t="s">
        <v>97</v>
      </c>
    </row>
  </sheetData>
  <sheetProtection password="ECF4" sheet="1"/>
  <mergeCells count="8">
    <mergeCell ref="B112:C112"/>
    <mergeCell ref="B115:C115"/>
    <mergeCell ref="B116:C116"/>
    <mergeCell ref="B117:C117"/>
    <mergeCell ref="B118:C118"/>
    <mergeCell ref="B119:C119"/>
    <mergeCell ref="B113:C113"/>
    <mergeCell ref="B114:C114"/>
  </mergeCells>
  <printOptions/>
  <pageMargins left="0.25" right="0.25" top="0.75" bottom="0.75" header="0.3" footer="0.3"/>
  <pageSetup horizontalDpi="600" verticalDpi="600" orientation="landscape" r:id="rId1"/>
  <headerFooter>
    <oddHeader>&amp;RVAWA FFY17
December 15,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Lemrow, Jude</dc:creator>
  <cp:keywords/>
  <dc:description/>
  <cp:lastModifiedBy>Lemrow, Jude</cp:lastModifiedBy>
  <cp:lastPrinted>2019-11-05T17:02:16Z</cp:lastPrinted>
  <dcterms:created xsi:type="dcterms:W3CDTF">2007-10-24T22:23:17Z</dcterms:created>
  <dcterms:modified xsi:type="dcterms:W3CDTF">2020-12-16T15:33:21Z</dcterms:modified>
  <cp:category/>
  <cp:version/>
  <cp:contentType/>
  <cp:contentStatus/>
</cp:coreProperties>
</file>