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275" windowHeight="6825" tabRatio="707" activeTab="0"/>
  </bookViews>
  <sheets>
    <sheet name="FFY14 AA" sheetId="1" r:id="rId1"/>
  </sheets>
  <definedNames>
    <definedName name="_xlnm.Print_Area" localSheetId="0">'FFY14 AA'!$A$1:$K$111</definedName>
  </definedNames>
  <calcPr fullCalcOnLoad="1"/>
</workbook>
</file>

<file path=xl/sharedStrings.xml><?xml version="1.0" encoding="utf-8"?>
<sst xmlns="http://schemas.openxmlformats.org/spreadsheetml/2006/main" count="117" uniqueCount="80">
  <si>
    <t>Illinois Department of Corrections</t>
  </si>
  <si>
    <t>Quanada</t>
  </si>
  <si>
    <t>Illinois Coalition Against Sexual Assault</t>
  </si>
  <si>
    <t>Illinois Coalition Against Domestic Violence</t>
  </si>
  <si>
    <t>Amount</t>
  </si>
  <si>
    <t>Law</t>
  </si>
  <si>
    <t>Service</t>
  </si>
  <si>
    <t>Federal</t>
  </si>
  <si>
    <t>Required</t>
  </si>
  <si>
    <t>Enforcement</t>
  </si>
  <si>
    <t>Prosecution</t>
  </si>
  <si>
    <t>Providers</t>
  </si>
  <si>
    <t>Courts</t>
  </si>
  <si>
    <t>Discretionary</t>
  </si>
  <si>
    <t>Match</t>
  </si>
  <si>
    <t>PURPOSE:  SPECIALIZED UNITS</t>
  </si>
  <si>
    <t>Program Title:  Domestic Violence and Sexual Assault</t>
  </si>
  <si>
    <t xml:space="preserve">  Prosecution</t>
  </si>
  <si>
    <t>Cook County State's Attorney's Office</t>
  </si>
  <si>
    <t>PURPOSE:  VICTIM SERVICES</t>
  </si>
  <si>
    <t xml:space="preserve">Program Title:  Services for Underserved Areas or </t>
  </si>
  <si>
    <t xml:space="preserve">  Victim Groups</t>
  </si>
  <si>
    <t>Program Title:  Services to Female Inmates</t>
  </si>
  <si>
    <t>Program Title:  Transitional Housing Services</t>
  </si>
  <si>
    <t xml:space="preserve"> </t>
  </si>
  <si>
    <t>Attachment A</t>
  </si>
  <si>
    <t>TOTALS</t>
  </si>
  <si>
    <t>FUNDS REMAINING</t>
  </si>
  <si>
    <t>Program Title:  Domestic Violence Multi-Disciplinary</t>
  </si>
  <si>
    <t xml:space="preserve">  Team Response</t>
  </si>
  <si>
    <t>McLean County State's Attorney's Office</t>
  </si>
  <si>
    <t>Peoria County State's Attorney's Office</t>
  </si>
  <si>
    <t>St. Clair County State's Attorney's Office</t>
  </si>
  <si>
    <t>St. Clair County Probation Department</t>
  </si>
  <si>
    <t>Center for the Prevention of Abuse</t>
  </si>
  <si>
    <t>Program Title:  Sexual Assauult Multi-Disciplinary</t>
  </si>
  <si>
    <t>Kankakee County State's Attorney's Office</t>
  </si>
  <si>
    <t>Mid Central Community Action, Inc.</t>
  </si>
  <si>
    <t>Apna Ghar</t>
  </si>
  <si>
    <t>Safe Passage, Inc.</t>
  </si>
  <si>
    <t>Kan-Win</t>
  </si>
  <si>
    <t>Mutual Ground, Inc.</t>
  </si>
  <si>
    <t>Hamdard Center for Health and Human Serivces</t>
  </si>
  <si>
    <t>Phase / Wave</t>
  </si>
  <si>
    <t>KC-CASA</t>
  </si>
  <si>
    <t>Violence Prevention Center of Southwestern Illinois</t>
  </si>
  <si>
    <t>Kankakee County Probation Department</t>
  </si>
  <si>
    <t>St. Clair County Sheriff's Department</t>
  </si>
  <si>
    <t>YWCA of Freeport</t>
  </si>
  <si>
    <t>Crisis Center of South Suburbia</t>
  </si>
  <si>
    <t>Program Title:  Sexual Assault Medical Advocacy</t>
  </si>
  <si>
    <t>Illinois Attorney General's Office</t>
  </si>
  <si>
    <t>Kankakee County Sheriff's Department</t>
  </si>
  <si>
    <t>Chicago Police Department</t>
  </si>
  <si>
    <t>Program Title:  Services to Victims of Domestic Violence</t>
  </si>
  <si>
    <t>City of Chicago</t>
  </si>
  <si>
    <t>Peoria County Sheriff's Department</t>
  </si>
  <si>
    <t>Peoria Police Department</t>
  </si>
  <si>
    <t>Program Title:  Training</t>
  </si>
  <si>
    <t xml:space="preserve">Illinois Attorney General’s Office </t>
  </si>
  <si>
    <t>Chicago Metropolitan Battered Women’s Network</t>
  </si>
  <si>
    <t>Program Title:  Domestic Violence Law Enforcement</t>
  </si>
  <si>
    <t>McLean County Sheriff's Department</t>
  </si>
  <si>
    <t>Bloomington Police Department</t>
  </si>
  <si>
    <t>Peoria County Probation Department</t>
  </si>
  <si>
    <t>FFY14 Plan</t>
  </si>
  <si>
    <t>N/R</t>
  </si>
  <si>
    <t>PURPOSE:  PRISON RAPE ELIMINATION ACT</t>
  </si>
  <si>
    <t>Program Title:  Prison Rape Elimination Act</t>
  </si>
  <si>
    <t>Illinois Department of Juvenile Justice</t>
  </si>
  <si>
    <t>Lifespan</t>
  </si>
  <si>
    <t>Family Rescue</t>
  </si>
  <si>
    <t>Center for Prevention of Abuse</t>
  </si>
  <si>
    <t>KC CASA</t>
  </si>
  <si>
    <t>Peoria County Sheriff</t>
  </si>
  <si>
    <t>Violence Prevention Center of Southwestern IL</t>
  </si>
  <si>
    <t>21st Judicial Circuit</t>
  </si>
  <si>
    <t>S.T.O.P. Violence Against Women</t>
  </si>
  <si>
    <t>617002*</t>
  </si>
  <si>
    <t>*$290,000 FFY14 + $696,613 FFY17 = $986,613 Total.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</si>
</sst>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m\-yy"/>
    <numFmt numFmtId="166" formatCode="&quot;$&quot;#,##0.00;\(&quot;$&quot;#,##0.00\)"/>
    <numFmt numFmtId="167" formatCode="[$-409]dddd\,\ mmmm\ dd\,\ yyyy"/>
    <numFmt numFmtId="168" formatCode="[$-409]mmm\-yy;@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"/>
    <numFmt numFmtId="175" formatCode="0.000%"/>
    <numFmt numFmtId="176" formatCode="#,##0.000000000000000"/>
    <numFmt numFmtId="177" formatCode="#,##0.0000000000000"/>
  </numFmts>
  <fonts count="46">
    <font>
      <sz val="10"/>
      <color indexed="8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5" fontId="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5" fontId="6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/>
    </xf>
    <xf numFmtId="169" fontId="6" fillId="0" borderId="15" xfId="44" applyNumberFormat="1" applyFont="1" applyBorder="1" applyAlignment="1">
      <alignment horizontal="right"/>
    </xf>
    <xf numFmtId="5" fontId="6" fillId="33" borderId="14" xfId="0" applyNumberFormat="1" applyFont="1" applyFill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5" fontId="6" fillId="0" borderId="14" xfId="0" applyNumberFormat="1" applyFont="1" applyFill="1" applyBorder="1" applyAlignment="1">
      <alignment horizontal="right"/>
    </xf>
    <xf numFmtId="0" fontId="1" fillId="0" borderId="16" xfId="0" applyFont="1" applyBorder="1" applyAlignment="1">
      <alignment/>
    </xf>
    <xf numFmtId="5" fontId="6" fillId="0" borderId="1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18" xfId="0" applyFont="1" applyBorder="1" applyAlignment="1">
      <alignment/>
    </xf>
    <xf numFmtId="5" fontId="6" fillId="0" borderId="17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5" fontId="6" fillId="0" borderId="21" xfId="0" applyNumberFormat="1" applyFont="1" applyFill="1" applyBorder="1" applyAlignment="1">
      <alignment horizontal="right"/>
    </xf>
    <xf numFmtId="169" fontId="6" fillId="0" borderId="22" xfId="44" applyNumberFormat="1" applyFont="1" applyFill="1" applyBorder="1" applyAlignment="1">
      <alignment horizontal="right"/>
    </xf>
    <xf numFmtId="169" fontId="6" fillId="0" borderId="23" xfId="44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5" fontId="6" fillId="0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6" fillId="33" borderId="12" xfId="0" applyFont="1" applyFill="1" applyBorder="1" applyAlignment="1">
      <alignment horizontal="right"/>
    </xf>
    <xf numFmtId="0" fontId="6" fillId="33" borderId="17" xfId="0" applyFont="1" applyFill="1" applyBorder="1" applyAlignment="1">
      <alignment horizontal="right"/>
    </xf>
    <xf numFmtId="5" fontId="6" fillId="33" borderId="17" xfId="0" applyNumberFormat="1" applyFont="1" applyFill="1" applyBorder="1" applyAlignment="1">
      <alignment horizontal="right"/>
    </xf>
    <xf numFmtId="5" fontId="6" fillId="33" borderId="25" xfId="0" applyNumberFormat="1" applyFont="1" applyFill="1" applyBorder="1" applyAlignment="1">
      <alignment horizontal="right"/>
    </xf>
    <xf numFmtId="5" fontId="6" fillId="33" borderId="21" xfId="0" applyNumberFormat="1" applyFont="1" applyFill="1" applyBorder="1" applyAlignment="1">
      <alignment horizontal="right"/>
    </xf>
    <xf numFmtId="5" fontId="1" fillId="0" borderId="0" xfId="0" applyNumberFormat="1" applyFont="1" applyFill="1" applyBorder="1" applyAlignment="1">
      <alignment/>
    </xf>
    <xf numFmtId="0" fontId="6" fillId="0" borderId="26" xfId="0" applyFont="1" applyBorder="1" applyAlignment="1">
      <alignment/>
    </xf>
    <xf numFmtId="5" fontId="6" fillId="0" borderId="27" xfId="0" applyNumberFormat="1" applyFont="1" applyBorder="1" applyAlignment="1">
      <alignment horizontal="right"/>
    </xf>
    <xf numFmtId="5" fontId="6" fillId="0" borderId="27" xfId="0" applyNumberFormat="1" applyFont="1" applyFill="1" applyBorder="1" applyAlignment="1">
      <alignment horizontal="right"/>
    </xf>
    <xf numFmtId="5" fontId="6" fillId="0" borderId="28" xfId="0" applyNumberFormat="1" applyFont="1" applyBorder="1" applyAlignment="1">
      <alignment horizontal="right"/>
    </xf>
    <xf numFmtId="5" fontId="6" fillId="33" borderId="27" xfId="0" applyNumberFormat="1" applyFont="1" applyFill="1" applyBorder="1" applyAlignment="1">
      <alignment horizontal="right"/>
    </xf>
    <xf numFmtId="169" fontId="6" fillId="0" borderId="23" xfId="44" applyNumberFormat="1" applyFont="1" applyBorder="1" applyAlignment="1">
      <alignment horizontal="right"/>
    </xf>
    <xf numFmtId="5" fontId="6" fillId="0" borderId="0" xfId="0" applyNumberFormat="1" applyFont="1" applyBorder="1" applyAlignment="1">
      <alignment horizontal="right"/>
    </xf>
    <xf numFmtId="5" fontId="6" fillId="0" borderId="0" xfId="0" applyNumberFormat="1" applyFont="1" applyFill="1" applyBorder="1" applyAlignment="1">
      <alignment horizontal="right"/>
    </xf>
    <xf numFmtId="169" fontId="6" fillId="0" borderId="0" xfId="44" applyNumberFormat="1" applyFont="1" applyBorder="1" applyAlignment="1">
      <alignment horizontal="right"/>
    </xf>
    <xf numFmtId="5" fontId="6" fillId="0" borderId="10" xfId="0" applyNumberFormat="1" applyFont="1" applyBorder="1" applyAlignment="1">
      <alignment horizontal="right"/>
    </xf>
    <xf numFmtId="5" fontId="6" fillId="0" borderId="10" xfId="0" applyNumberFormat="1" applyFont="1" applyFill="1" applyBorder="1" applyAlignment="1">
      <alignment horizontal="right"/>
    </xf>
    <xf numFmtId="169" fontId="6" fillId="0" borderId="10" xfId="44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169" fontId="6" fillId="0" borderId="14" xfId="0" applyNumberFormat="1" applyFont="1" applyBorder="1" applyAlignment="1">
      <alignment horizontal="right"/>
    </xf>
    <xf numFmtId="169" fontId="6" fillId="0" borderId="14" xfId="0" applyNumberFormat="1" applyFont="1" applyFill="1" applyBorder="1" applyAlignment="1">
      <alignment horizontal="right"/>
    </xf>
    <xf numFmtId="169" fontId="6" fillId="0" borderId="17" xfId="0" applyNumberFormat="1" applyFont="1" applyBorder="1" applyAlignment="1">
      <alignment horizontal="right"/>
    </xf>
    <xf numFmtId="169" fontId="6" fillId="0" borderId="17" xfId="0" applyNumberFormat="1" applyFont="1" applyFill="1" applyBorder="1" applyAlignment="1">
      <alignment horizontal="right"/>
    </xf>
    <xf numFmtId="169" fontId="9" fillId="0" borderId="17" xfId="0" applyNumberFormat="1" applyFont="1" applyBorder="1" applyAlignment="1">
      <alignment horizontal="right"/>
    </xf>
    <xf numFmtId="0" fontId="45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7"/>
  <sheetViews>
    <sheetView tabSelected="1" workbookViewId="0" topLeftCell="A1">
      <selection activeCell="M78" sqref="M78"/>
    </sheetView>
  </sheetViews>
  <sheetFormatPr defaultColWidth="9.140625" defaultRowHeight="12.75"/>
  <cols>
    <col min="1" max="1" width="7.00390625" style="56" customWidth="1"/>
    <col min="2" max="2" width="1.8515625" style="1" customWidth="1"/>
    <col min="3" max="3" width="43.57421875" style="1" customWidth="1"/>
    <col min="4" max="4" width="10.8515625" style="1" bestFit="1" customWidth="1"/>
    <col min="5" max="5" width="10.421875" style="1" customWidth="1"/>
    <col min="6" max="7" width="11.00390625" style="1" customWidth="1"/>
    <col min="8" max="8" width="11.8515625" style="1" bestFit="1" customWidth="1"/>
    <col min="9" max="9" width="11.57421875" style="1" customWidth="1"/>
    <col min="10" max="10" width="9.00390625" style="1" customWidth="1"/>
    <col min="11" max="11" width="0.9921875" style="1" customWidth="1"/>
    <col min="12" max="12" width="9.140625" style="1" customWidth="1"/>
    <col min="13" max="13" width="10.7109375" style="1" bestFit="1" customWidth="1"/>
    <col min="14" max="16384" width="9.140625" style="1" customWidth="1"/>
  </cols>
  <sheetData>
    <row r="1" spans="3:10" ht="18.75">
      <c r="C1" s="63"/>
      <c r="D1" s="34"/>
      <c r="E1" s="32" t="s">
        <v>77</v>
      </c>
      <c r="F1" s="34"/>
      <c r="G1" s="34"/>
      <c r="H1" s="34"/>
      <c r="I1" s="34"/>
      <c r="J1" s="34"/>
    </row>
    <row r="2" spans="3:10" ht="18.75">
      <c r="C2" s="33"/>
      <c r="D2" s="33"/>
      <c r="E2" s="32" t="s">
        <v>65</v>
      </c>
      <c r="F2" s="33"/>
      <c r="G2" s="32"/>
      <c r="H2" s="33"/>
      <c r="I2" s="33"/>
      <c r="J2" s="34"/>
    </row>
    <row r="3" spans="3:10" ht="18.75">
      <c r="C3" s="34"/>
      <c r="D3" s="34"/>
      <c r="E3" s="32" t="s">
        <v>25</v>
      </c>
      <c r="F3" s="34"/>
      <c r="G3" s="34"/>
      <c r="H3" s="34"/>
      <c r="I3" s="34"/>
      <c r="J3" s="34"/>
    </row>
    <row r="4" spans="2:10" ht="13.5" customHeight="1">
      <c r="B4" s="2"/>
      <c r="C4" s="4"/>
      <c r="D4" s="5" t="s">
        <v>5</v>
      </c>
      <c r="E4" s="22"/>
      <c r="F4" s="5" t="s">
        <v>6</v>
      </c>
      <c r="G4" s="22"/>
      <c r="H4" s="5"/>
      <c r="I4" s="5" t="s">
        <v>7</v>
      </c>
      <c r="J4" s="5" t="s">
        <v>8</v>
      </c>
    </row>
    <row r="5" spans="2:10" ht="13.5" customHeight="1">
      <c r="B5" s="2"/>
      <c r="C5" s="4"/>
      <c r="D5" s="5" t="s">
        <v>9</v>
      </c>
      <c r="E5" s="22" t="s">
        <v>10</v>
      </c>
      <c r="F5" s="5" t="s">
        <v>11</v>
      </c>
      <c r="G5" s="22" t="s">
        <v>12</v>
      </c>
      <c r="H5" s="5" t="s">
        <v>13</v>
      </c>
      <c r="I5" s="5" t="s">
        <v>4</v>
      </c>
      <c r="J5" s="5" t="s">
        <v>14</v>
      </c>
    </row>
    <row r="6" spans="2:10" ht="13.5" customHeight="1" thickBot="1">
      <c r="B6" s="35"/>
      <c r="C6" s="6"/>
      <c r="D6" s="7"/>
      <c r="E6" s="30"/>
      <c r="F6" s="7"/>
      <c r="G6" s="30"/>
      <c r="H6" s="7"/>
      <c r="I6" s="7"/>
      <c r="J6" s="7"/>
    </row>
    <row r="7" spans="2:10" ht="13.5" customHeight="1" thickTop="1">
      <c r="B7" s="37" t="s">
        <v>15</v>
      </c>
      <c r="C7" s="8"/>
      <c r="D7" s="9"/>
      <c r="E7" s="31"/>
      <c r="F7" s="9"/>
      <c r="G7" s="31"/>
      <c r="H7" s="9"/>
      <c r="I7" s="38"/>
      <c r="J7" s="36"/>
    </row>
    <row r="8" spans="2:10" ht="4.5" customHeight="1">
      <c r="B8" s="20"/>
      <c r="C8" s="10"/>
      <c r="D8" s="58"/>
      <c r="E8" s="59"/>
      <c r="F8" s="58"/>
      <c r="G8" s="59"/>
      <c r="H8" s="58"/>
      <c r="I8" s="39"/>
      <c r="J8" s="12"/>
    </row>
    <row r="9" spans="2:10" ht="13.5" customHeight="1" hidden="1">
      <c r="B9" s="13" t="s">
        <v>16</v>
      </c>
      <c r="C9" s="14"/>
      <c r="D9" s="58"/>
      <c r="E9" s="59"/>
      <c r="F9" s="58"/>
      <c r="G9" s="59"/>
      <c r="H9" s="58"/>
      <c r="I9" s="40"/>
      <c r="J9" s="15"/>
    </row>
    <row r="10" spans="2:10" ht="13.5" customHeight="1" hidden="1">
      <c r="B10" s="13" t="s">
        <v>17</v>
      </c>
      <c r="C10" s="14"/>
      <c r="D10" s="58"/>
      <c r="E10" s="60"/>
      <c r="F10" s="58"/>
      <c r="G10" s="59"/>
      <c r="H10" s="58"/>
      <c r="I10" s="40"/>
      <c r="J10" s="15"/>
    </row>
    <row r="11" spans="1:10" ht="13.5" customHeight="1" hidden="1">
      <c r="A11" s="56">
        <v>613010</v>
      </c>
      <c r="B11" s="17"/>
      <c r="C11" s="14" t="s">
        <v>18</v>
      </c>
      <c r="D11" s="24"/>
      <c r="E11" s="21"/>
      <c r="F11" s="19"/>
      <c r="G11" s="21"/>
      <c r="H11" s="11"/>
      <c r="I11" s="16">
        <f>SUM(D11:H11)</f>
        <v>0</v>
      </c>
      <c r="J11" s="15">
        <f>(I11/3)</f>
        <v>0</v>
      </c>
    </row>
    <row r="12" spans="2:10" ht="13.5" customHeight="1">
      <c r="B12" s="17"/>
      <c r="C12" s="14"/>
      <c r="D12" s="60"/>
      <c r="E12" s="62"/>
      <c r="F12" s="59"/>
      <c r="G12" s="61"/>
      <c r="H12" s="58"/>
      <c r="I12" s="40"/>
      <c r="J12" s="15"/>
    </row>
    <row r="13" spans="2:10" ht="13.5" customHeight="1">
      <c r="B13" s="13" t="s">
        <v>35</v>
      </c>
      <c r="C13" s="14"/>
      <c r="D13" s="60"/>
      <c r="E13" s="62"/>
      <c r="F13" s="59"/>
      <c r="G13" s="61"/>
      <c r="H13" s="58"/>
      <c r="I13" s="40"/>
      <c r="J13" s="15"/>
    </row>
    <row r="14" spans="2:10" ht="13.5" customHeight="1">
      <c r="B14" s="13" t="s">
        <v>29</v>
      </c>
      <c r="C14" s="14"/>
      <c r="D14" s="60"/>
      <c r="E14" s="62"/>
      <c r="F14" s="59"/>
      <c r="G14" s="61"/>
      <c r="H14" s="58"/>
      <c r="I14" s="40"/>
      <c r="J14" s="15"/>
    </row>
    <row r="15" spans="1:10" ht="13.5" customHeight="1">
      <c r="A15" s="56">
        <v>614020</v>
      </c>
      <c r="B15" s="17"/>
      <c r="C15" s="14" t="s">
        <v>53</v>
      </c>
      <c r="D15" s="24">
        <v>63899</v>
      </c>
      <c r="E15" s="21"/>
      <c r="F15" s="19"/>
      <c r="G15" s="21"/>
      <c r="H15" s="11"/>
      <c r="I15" s="16">
        <f aca="true" t="shared" si="0" ref="I15:I29">SUM(D15:H15)</f>
        <v>63899</v>
      </c>
      <c r="J15" s="15">
        <f>(I15/3)</f>
        <v>21299.666666666668</v>
      </c>
    </row>
    <row r="16" spans="1:10" ht="13.5" customHeight="1">
      <c r="A16" s="56">
        <v>614021</v>
      </c>
      <c r="B16" s="17"/>
      <c r="C16" s="14" t="s">
        <v>18</v>
      </c>
      <c r="D16" s="24"/>
      <c r="E16" s="21">
        <v>282965</v>
      </c>
      <c r="F16" s="19"/>
      <c r="G16" s="21"/>
      <c r="H16" s="11"/>
      <c r="I16" s="16">
        <f t="shared" si="0"/>
        <v>282965</v>
      </c>
      <c r="J16" s="15">
        <f>(I16/3)</f>
        <v>94321.66666666667</v>
      </c>
    </row>
    <row r="17" spans="1:10" ht="13.5" customHeight="1">
      <c r="A17" s="56">
        <v>614023</v>
      </c>
      <c r="B17" s="17"/>
      <c r="C17" s="14" t="s">
        <v>70</v>
      </c>
      <c r="D17" s="24"/>
      <c r="E17" s="21"/>
      <c r="F17" s="19"/>
      <c r="G17" s="21"/>
      <c r="H17" s="11">
        <v>31978</v>
      </c>
      <c r="I17" s="16">
        <f t="shared" si="0"/>
        <v>31978</v>
      </c>
      <c r="J17" s="15" t="s">
        <v>66</v>
      </c>
    </row>
    <row r="18" spans="1:10" ht="13.5" customHeight="1">
      <c r="A18" s="56">
        <v>614025</v>
      </c>
      <c r="B18" s="17"/>
      <c r="C18" s="14" t="s">
        <v>52</v>
      </c>
      <c r="D18" s="24">
        <v>94320</v>
      </c>
      <c r="E18" s="21"/>
      <c r="F18" s="19"/>
      <c r="G18" s="21"/>
      <c r="H18" s="11"/>
      <c r="I18" s="16">
        <f t="shared" si="0"/>
        <v>94320</v>
      </c>
      <c r="J18" s="15">
        <f>(I18/3)</f>
        <v>31440</v>
      </c>
    </row>
    <row r="19" spans="1:10" ht="13.5" customHeight="1">
      <c r="A19" s="56">
        <v>614125</v>
      </c>
      <c r="B19" s="17"/>
      <c r="C19" s="14" t="s">
        <v>52</v>
      </c>
      <c r="D19" s="24">
        <v>94320</v>
      </c>
      <c r="E19" s="21"/>
      <c r="F19" s="19"/>
      <c r="G19" s="21"/>
      <c r="H19" s="11"/>
      <c r="I19" s="16">
        <f>SUM(D19:H19)</f>
        <v>94320</v>
      </c>
      <c r="J19" s="15">
        <f>(I19/3)</f>
        <v>31440</v>
      </c>
    </row>
    <row r="20" spans="1:10" ht="13.5" customHeight="1">
      <c r="A20" s="56">
        <v>614225</v>
      </c>
      <c r="B20" s="17"/>
      <c r="C20" s="14" t="s">
        <v>52</v>
      </c>
      <c r="D20" s="24">
        <v>103752</v>
      </c>
      <c r="E20" s="21"/>
      <c r="F20" s="19"/>
      <c r="G20" s="21"/>
      <c r="H20" s="11"/>
      <c r="I20" s="16">
        <f>SUM(D20:H20)</f>
        <v>103752</v>
      </c>
      <c r="J20" s="15">
        <f>(I20/3)</f>
        <v>34584</v>
      </c>
    </row>
    <row r="21" spans="1:10" ht="13.5" customHeight="1">
      <c r="A21" s="56">
        <v>614026</v>
      </c>
      <c r="B21" s="17"/>
      <c r="C21" s="14" t="s">
        <v>36</v>
      </c>
      <c r="D21" s="24"/>
      <c r="E21" s="21">
        <v>154091</v>
      </c>
      <c r="F21" s="19"/>
      <c r="G21" s="21"/>
      <c r="H21" s="11"/>
      <c r="I21" s="16">
        <f t="shared" si="0"/>
        <v>154091</v>
      </c>
      <c r="J21" s="15">
        <f>(I21/3)</f>
        <v>51363.666666666664</v>
      </c>
    </row>
    <row r="22" spans="1:10" ht="13.5" customHeight="1">
      <c r="A22" s="56">
        <v>614028</v>
      </c>
      <c r="B22" s="17"/>
      <c r="C22" s="14" t="s">
        <v>73</v>
      </c>
      <c r="D22" s="24">
        <v>70368</v>
      </c>
      <c r="E22" s="21"/>
      <c r="F22" s="19"/>
      <c r="G22" s="21"/>
      <c r="H22" s="11">
        <v>30085</v>
      </c>
      <c r="I22" s="16">
        <f t="shared" si="0"/>
        <v>100453</v>
      </c>
      <c r="J22" s="15" t="s">
        <v>66</v>
      </c>
    </row>
    <row r="23" spans="1:10" ht="13.5" customHeight="1" hidden="1">
      <c r="A23" s="56">
        <v>609175</v>
      </c>
      <c r="B23" s="17"/>
      <c r="C23" s="14" t="s">
        <v>36</v>
      </c>
      <c r="D23" s="60"/>
      <c r="E23" s="60"/>
      <c r="F23" s="59"/>
      <c r="G23" s="61"/>
      <c r="H23" s="58"/>
      <c r="I23" s="16">
        <f t="shared" si="0"/>
        <v>0</v>
      </c>
      <c r="J23" s="15">
        <f aca="true" t="shared" si="1" ref="J23:J29">(I23/3)</f>
        <v>0</v>
      </c>
    </row>
    <row r="24" spans="1:10" ht="13.5" customHeight="1" hidden="1">
      <c r="A24" s="56">
        <v>613076</v>
      </c>
      <c r="B24" s="17"/>
      <c r="C24" s="14" t="s">
        <v>44</v>
      </c>
      <c r="D24" s="24"/>
      <c r="E24" s="21"/>
      <c r="F24" s="19"/>
      <c r="G24" s="21"/>
      <c r="H24" s="11"/>
      <c r="I24" s="16">
        <f t="shared" si="0"/>
        <v>0</v>
      </c>
      <c r="J24" s="15">
        <f t="shared" si="1"/>
        <v>0</v>
      </c>
    </row>
    <row r="25" spans="1:10" s="2" customFormat="1" ht="12.75" customHeight="1" hidden="1">
      <c r="A25" s="56">
        <v>610073</v>
      </c>
      <c r="B25" s="13"/>
      <c r="C25" s="14" t="s">
        <v>46</v>
      </c>
      <c r="D25" s="58"/>
      <c r="E25" s="60"/>
      <c r="F25" s="58"/>
      <c r="G25" s="58"/>
      <c r="H25" s="58"/>
      <c r="I25" s="16">
        <f t="shared" si="0"/>
        <v>0</v>
      </c>
      <c r="J25" s="15">
        <f t="shared" si="1"/>
        <v>0</v>
      </c>
    </row>
    <row r="26" spans="1:10" ht="13.5" customHeight="1" hidden="1">
      <c r="A26" s="56">
        <v>613473</v>
      </c>
      <c r="B26" s="17"/>
      <c r="C26" s="14" t="s">
        <v>52</v>
      </c>
      <c r="D26" s="24"/>
      <c r="E26" s="21"/>
      <c r="F26" s="19"/>
      <c r="G26" s="21"/>
      <c r="H26" s="11"/>
      <c r="I26" s="16">
        <f t="shared" si="0"/>
        <v>0</v>
      </c>
      <c r="J26" s="15">
        <f t="shared" si="1"/>
        <v>0</v>
      </c>
    </row>
    <row r="27" spans="1:10" ht="13.5" customHeight="1">
      <c r="A27" s="56">
        <v>614128</v>
      </c>
      <c r="B27" s="17"/>
      <c r="C27" s="14" t="s">
        <v>73</v>
      </c>
      <c r="D27" s="24">
        <v>100453</v>
      </c>
      <c r="E27" s="21"/>
      <c r="F27" s="19"/>
      <c r="G27" s="21"/>
      <c r="H27" s="11"/>
      <c r="I27" s="40">
        <f t="shared" si="0"/>
        <v>100453</v>
      </c>
      <c r="J27" s="15" t="s">
        <v>66</v>
      </c>
    </row>
    <row r="28" spans="1:10" ht="13.5" customHeight="1">
      <c r="A28" s="56">
        <v>614228</v>
      </c>
      <c r="B28" s="17"/>
      <c r="C28" s="14" t="s">
        <v>73</v>
      </c>
      <c r="D28" s="24">
        <v>103213.3</v>
      </c>
      <c r="E28" s="21"/>
      <c r="F28" s="19"/>
      <c r="G28" s="21"/>
      <c r="H28" s="11">
        <v>7285</v>
      </c>
      <c r="I28" s="16">
        <f>SUM(D28:H28)</f>
        <v>110498.3</v>
      </c>
      <c r="J28" s="15" t="s">
        <v>66</v>
      </c>
    </row>
    <row r="29" spans="1:10" ht="13.5" customHeight="1">
      <c r="A29" s="56">
        <v>614027</v>
      </c>
      <c r="B29" s="17"/>
      <c r="C29" s="14" t="s">
        <v>76</v>
      </c>
      <c r="D29" s="24"/>
      <c r="E29" s="21"/>
      <c r="F29" s="19"/>
      <c r="G29" s="21">
        <v>70281</v>
      </c>
      <c r="H29" s="11"/>
      <c r="I29" s="40">
        <f t="shared" si="0"/>
        <v>70281</v>
      </c>
      <c r="J29" s="15">
        <f t="shared" si="1"/>
        <v>23427</v>
      </c>
    </row>
    <row r="30" spans="1:10" ht="13.5" customHeight="1">
      <c r="A30" s="56">
        <v>614127</v>
      </c>
      <c r="B30" s="17"/>
      <c r="C30" s="14" t="s">
        <v>76</v>
      </c>
      <c r="D30" s="24"/>
      <c r="E30" s="21"/>
      <c r="F30" s="19"/>
      <c r="G30" s="21">
        <v>77309.1</v>
      </c>
      <c r="H30" s="11"/>
      <c r="I30" s="16">
        <f>SUM(D30:H30)</f>
        <v>77309.1</v>
      </c>
      <c r="J30" s="15">
        <f>(I30/3)</f>
        <v>25769.7</v>
      </c>
    </row>
    <row r="31" spans="2:10" ht="13.5" customHeight="1">
      <c r="B31" s="17"/>
      <c r="C31" s="14"/>
      <c r="D31" s="60"/>
      <c r="E31" s="62"/>
      <c r="F31" s="59"/>
      <c r="G31" s="61"/>
      <c r="H31" s="58"/>
      <c r="I31" s="40"/>
      <c r="J31" s="15"/>
    </row>
    <row r="32" spans="2:10" ht="13.5" customHeight="1">
      <c r="B32" s="13" t="s">
        <v>28</v>
      </c>
      <c r="C32" s="14"/>
      <c r="D32" s="60"/>
      <c r="E32" s="62"/>
      <c r="F32" s="59"/>
      <c r="G32" s="61"/>
      <c r="H32" s="58"/>
      <c r="I32" s="40"/>
      <c r="J32" s="15"/>
    </row>
    <row r="33" spans="2:10" ht="13.5" customHeight="1">
      <c r="B33" s="13" t="s">
        <v>29</v>
      </c>
      <c r="C33" s="14"/>
      <c r="D33" s="62"/>
      <c r="E33" s="62"/>
      <c r="F33" s="59"/>
      <c r="G33" s="61"/>
      <c r="H33" s="62"/>
      <c r="I33" s="40"/>
      <c r="J33" s="15"/>
    </row>
    <row r="34" spans="1:10" ht="13.5" customHeight="1">
      <c r="A34" s="56">
        <v>614030</v>
      </c>
      <c r="B34" s="17"/>
      <c r="C34" s="14" t="s">
        <v>53</v>
      </c>
      <c r="D34" s="24">
        <v>96108</v>
      </c>
      <c r="E34" s="21"/>
      <c r="F34" s="19"/>
      <c r="G34" s="21"/>
      <c r="H34" s="11"/>
      <c r="I34" s="16">
        <f aca="true" t="shared" si="2" ref="I34:I51">SUM(D34:H34)</f>
        <v>96108</v>
      </c>
      <c r="J34" s="15">
        <f aca="true" t="shared" si="3" ref="J34:J53">(I34/3)</f>
        <v>32036</v>
      </c>
    </row>
    <row r="35" spans="1:10" ht="13.5" customHeight="1">
      <c r="A35" s="56">
        <v>614031</v>
      </c>
      <c r="B35" s="17"/>
      <c r="C35" s="14" t="s">
        <v>18</v>
      </c>
      <c r="D35" s="24"/>
      <c r="E35" s="21">
        <v>270681</v>
      </c>
      <c r="F35" s="19"/>
      <c r="G35" s="21"/>
      <c r="H35" s="11"/>
      <c r="I35" s="16">
        <f t="shared" si="2"/>
        <v>270681</v>
      </c>
      <c r="J35" s="15">
        <f t="shared" si="3"/>
        <v>90227</v>
      </c>
    </row>
    <row r="36" spans="1:10" ht="13.5" customHeight="1">
      <c r="A36" s="56">
        <v>614032</v>
      </c>
      <c r="B36" s="17"/>
      <c r="C36" s="14" t="s">
        <v>71</v>
      </c>
      <c r="D36" s="24"/>
      <c r="E36" s="21"/>
      <c r="F36" s="19"/>
      <c r="G36" s="21"/>
      <c r="H36" s="11">
        <v>190777</v>
      </c>
      <c r="I36" s="16">
        <f t="shared" si="2"/>
        <v>190777</v>
      </c>
      <c r="J36" s="15" t="s">
        <v>66</v>
      </c>
    </row>
    <row r="37" spans="1:10" ht="13.5" customHeight="1">
      <c r="A37" s="56">
        <v>614040</v>
      </c>
      <c r="B37" s="17"/>
      <c r="C37" s="14" t="s">
        <v>74</v>
      </c>
      <c r="D37" s="24">
        <v>62086</v>
      </c>
      <c r="E37" s="21"/>
      <c r="F37" s="19"/>
      <c r="G37" s="21"/>
      <c r="H37" s="11"/>
      <c r="I37" s="16">
        <f t="shared" si="2"/>
        <v>62086</v>
      </c>
      <c r="J37" s="15">
        <f t="shared" si="3"/>
        <v>20695.333333333332</v>
      </c>
    </row>
    <row r="38" spans="1:10" ht="13.5" customHeight="1">
      <c r="A38" s="56">
        <v>614041</v>
      </c>
      <c r="B38" s="17"/>
      <c r="C38" s="14" t="s">
        <v>31</v>
      </c>
      <c r="D38" s="24">
        <v>71386</v>
      </c>
      <c r="E38" s="21">
        <v>190507</v>
      </c>
      <c r="F38" s="19"/>
      <c r="G38" s="21"/>
      <c r="H38" s="11"/>
      <c r="I38" s="16">
        <f t="shared" si="2"/>
        <v>261893</v>
      </c>
      <c r="J38" s="15">
        <f t="shared" si="3"/>
        <v>87297.66666666667</v>
      </c>
    </row>
    <row r="39" spans="1:10" ht="13.5" customHeight="1">
      <c r="A39" s="56">
        <v>614044</v>
      </c>
      <c r="B39" s="17"/>
      <c r="C39" s="14" t="s">
        <v>72</v>
      </c>
      <c r="D39" s="24"/>
      <c r="E39" s="21"/>
      <c r="F39" s="19"/>
      <c r="G39" s="21"/>
      <c r="H39" s="11">
        <v>73623</v>
      </c>
      <c r="I39" s="16">
        <f t="shared" si="2"/>
        <v>73623</v>
      </c>
      <c r="J39" s="15" t="s">
        <v>66</v>
      </c>
    </row>
    <row r="40" spans="1:10" ht="13.5" customHeight="1">
      <c r="A40" s="56">
        <v>614050</v>
      </c>
      <c r="B40" s="17"/>
      <c r="C40" s="14" t="s">
        <v>47</v>
      </c>
      <c r="D40" s="24">
        <v>153385</v>
      </c>
      <c r="E40" s="21"/>
      <c r="F40" s="19"/>
      <c r="G40" s="21"/>
      <c r="H40" s="11"/>
      <c r="I40" s="16">
        <f t="shared" si="2"/>
        <v>153385</v>
      </c>
      <c r="J40" s="15">
        <f t="shared" si="3"/>
        <v>51128.333333333336</v>
      </c>
    </row>
    <row r="41" spans="1:10" ht="13.5" customHeight="1">
      <c r="A41" s="56">
        <v>614053</v>
      </c>
      <c r="B41" s="17"/>
      <c r="C41" s="14" t="s">
        <v>75</v>
      </c>
      <c r="D41" s="24">
        <v>102845</v>
      </c>
      <c r="E41" s="21"/>
      <c r="F41" s="19"/>
      <c r="G41" s="21"/>
      <c r="H41" s="11">
        <v>76850</v>
      </c>
      <c r="I41" s="16">
        <f t="shared" si="2"/>
        <v>179695</v>
      </c>
      <c r="J41" s="15" t="s">
        <v>66</v>
      </c>
    </row>
    <row r="42" spans="1:10" ht="13.5" customHeight="1" hidden="1">
      <c r="A42" s="56">
        <v>610070</v>
      </c>
      <c r="B42" s="17"/>
      <c r="C42" s="14" t="s">
        <v>30</v>
      </c>
      <c r="D42" s="62"/>
      <c r="E42" s="62"/>
      <c r="F42" s="59"/>
      <c r="G42" s="61"/>
      <c r="H42" s="62"/>
      <c r="I42" s="16">
        <f t="shared" si="2"/>
        <v>0</v>
      </c>
      <c r="J42" s="15">
        <f t="shared" si="3"/>
        <v>0</v>
      </c>
    </row>
    <row r="43" spans="1:10" ht="13.5" customHeight="1" hidden="1">
      <c r="A43" s="56">
        <v>613171</v>
      </c>
      <c r="B43" s="17"/>
      <c r="C43" s="14" t="s">
        <v>62</v>
      </c>
      <c r="D43" s="24"/>
      <c r="E43" s="21"/>
      <c r="F43" s="19"/>
      <c r="G43" s="21"/>
      <c r="H43" s="11"/>
      <c r="I43" s="16">
        <f>SUM(D43:H43)</f>
        <v>0</v>
      </c>
      <c r="J43" s="15">
        <f>(I43/3)</f>
        <v>0</v>
      </c>
    </row>
    <row r="44" spans="1:10" ht="13.5" customHeight="1" hidden="1">
      <c r="A44" s="56">
        <v>610075</v>
      </c>
      <c r="B44" s="17"/>
      <c r="C44" s="14" t="s">
        <v>31</v>
      </c>
      <c r="D44" s="62"/>
      <c r="E44" s="61"/>
      <c r="F44" s="59"/>
      <c r="G44" s="61"/>
      <c r="H44" s="62"/>
      <c r="I44" s="16">
        <f t="shared" si="2"/>
        <v>0</v>
      </c>
      <c r="J44" s="15">
        <f t="shared" si="3"/>
        <v>0</v>
      </c>
    </row>
    <row r="45" spans="1:10" ht="13.5" customHeight="1" hidden="1">
      <c r="A45" s="56">
        <v>613078</v>
      </c>
      <c r="B45" s="17"/>
      <c r="C45" s="14" t="s">
        <v>64</v>
      </c>
      <c r="D45" s="24"/>
      <c r="E45" s="21"/>
      <c r="F45" s="19"/>
      <c r="G45" s="21"/>
      <c r="H45" s="11"/>
      <c r="I45" s="16">
        <f>SUM(D45:H45)</f>
        <v>0</v>
      </c>
      <c r="J45" s="15">
        <f>(I45/3)</f>
        <v>0</v>
      </c>
    </row>
    <row r="46" spans="1:10" ht="13.5" customHeight="1" hidden="1">
      <c r="A46" s="56">
        <v>613372</v>
      </c>
      <c r="B46" s="17"/>
      <c r="C46" s="14" t="s">
        <v>32</v>
      </c>
      <c r="D46" s="24"/>
      <c r="E46" s="21"/>
      <c r="F46" s="19"/>
      <c r="G46" s="21"/>
      <c r="H46" s="11"/>
      <c r="I46" s="16">
        <f t="shared" si="2"/>
        <v>0</v>
      </c>
      <c r="J46" s="15">
        <f t="shared" si="3"/>
        <v>0</v>
      </c>
    </row>
    <row r="47" spans="1:10" ht="13.5" customHeight="1" hidden="1">
      <c r="A47" s="56">
        <v>613173</v>
      </c>
      <c r="B47" s="17"/>
      <c r="C47" s="14" t="s">
        <v>47</v>
      </c>
      <c r="D47" s="24"/>
      <c r="E47" s="21"/>
      <c r="F47" s="19"/>
      <c r="G47" s="21"/>
      <c r="H47" s="11"/>
      <c r="I47" s="16">
        <f t="shared" si="2"/>
        <v>0</v>
      </c>
      <c r="J47" s="15">
        <f t="shared" si="3"/>
        <v>0</v>
      </c>
    </row>
    <row r="48" spans="1:10" ht="13.5" customHeight="1" hidden="1">
      <c r="A48" s="56">
        <v>611072</v>
      </c>
      <c r="B48" s="17"/>
      <c r="C48" s="14" t="s">
        <v>33</v>
      </c>
      <c r="D48" s="62"/>
      <c r="E48" s="61"/>
      <c r="F48" s="59"/>
      <c r="G48" s="61"/>
      <c r="H48" s="62"/>
      <c r="I48" s="16">
        <f t="shared" si="2"/>
        <v>0</v>
      </c>
      <c r="J48" s="15">
        <f t="shared" si="3"/>
        <v>0</v>
      </c>
    </row>
    <row r="49" spans="1:10" ht="13.5" customHeight="1" hidden="1">
      <c r="A49" s="56">
        <v>612071</v>
      </c>
      <c r="B49" s="17"/>
      <c r="C49" s="14" t="s">
        <v>45</v>
      </c>
      <c r="D49" s="60"/>
      <c r="E49" s="61"/>
      <c r="F49" s="59"/>
      <c r="G49" s="61"/>
      <c r="H49" s="60"/>
      <c r="I49" s="16">
        <f t="shared" si="2"/>
        <v>0</v>
      </c>
      <c r="J49" s="15">
        <f t="shared" si="3"/>
        <v>0</v>
      </c>
    </row>
    <row r="50" spans="1:10" ht="13.5" customHeight="1" hidden="1">
      <c r="A50" s="56">
        <v>611079</v>
      </c>
      <c r="B50" s="17"/>
      <c r="C50" s="14" t="s">
        <v>34</v>
      </c>
      <c r="D50" s="62"/>
      <c r="E50" s="61"/>
      <c r="F50" s="59"/>
      <c r="G50" s="61"/>
      <c r="H50" s="62"/>
      <c r="I50" s="16">
        <f t="shared" si="2"/>
        <v>0</v>
      </c>
      <c r="J50" s="15">
        <f t="shared" si="3"/>
        <v>0</v>
      </c>
    </row>
    <row r="51" spans="1:10" ht="13.5" customHeight="1" hidden="1">
      <c r="A51" s="56">
        <v>612172</v>
      </c>
      <c r="B51" s="17"/>
      <c r="C51" s="14" t="s">
        <v>37</v>
      </c>
      <c r="D51" s="60"/>
      <c r="E51" s="61"/>
      <c r="F51" s="59"/>
      <c r="G51" s="61"/>
      <c r="H51" s="60"/>
      <c r="I51" s="16">
        <f t="shared" si="2"/>
        <v>0</v>
      </c>
      <c r="J51" s="15">
        <f t="shared" si="3"/>
        <v>0</v>
      </c>
    </row>
    <row r="52" spans="1:10" ht="13.5" customHeight="1" hidden="1">
      <c r="A52" s="56">
        <v>613177</v>
      </c>
      <c r="B52" s="17"/>
      <c r="C52" s="14" t="s">
        <v>56</v>
      </c>
      <c r="D52" s="24"/>
      <c r="E52" s="21"/>
      <c r="F52" s="19"/>
      <c r="G52" s="21"/>
      <c r="H52" s="11"/>
      <c r="I52" s="16">
        <f>SUM(D52:H52)</f>
        <v>0</v>
      </c>
      <c r="J52" s="15">
        <f t="shared" si="3"/>
        <v>0</v>
      </c>
    </row>
    <row r="53" spans="1:10" ht="13.5" customHeight="1" hidden="1">
      <c r="A53" s="56">
        <v>613376</v>
      </c>
      <c r="B53" s="17"/>
      <c r="C53" s="14" t="s">
        <v>57</v>
      </c>
      <c r="D53" s="24"/>
      <c r="E53" s="21"/>
      <c r="F53" s="19"/>
      <c r="G53" s="21"/>
      <c r="H53" s="11"/>
      <c r="I53" s="16">
        <f>SUM(D53:H53)</f>
        <v>0</v>
      </c>
      <c r="J53" s="15">
        <f t="shared" si="3"/>
        <v>0</v>
      </c>
    </row>
    <row r="54" spans="1:10" ht="13.5" customHeight="1" hidden="1">
      <c r="A54" s="56">
        <v>613773</v>
      </c>
      <c r="B54" s="17"/>
      <c r="C54" s="14" t="s">
        <v>63</v>
      </c>
      <c r="D54" s="24"/>
      <c r="E54" s="21"/>
      <c r="F54" s="19"/>
      <c r="G54" s="21"/>
      <c r="H54" s="11"/>
      <c r="I54" s="16">
        <f>SUM(D54:H54)</f>
        <v>0</v>
      </c>
      <c r="J54" s="15">
        <f>(I54/3)</f>
        <v>0</v>
      </c>
    </row>
    <row r="55" spans="2:10" ht="13.5" customHeight="1" hidden="1">
      <c r="B55" s="17"/>
      <c r="C55" s="14"/>
      <c r="D55" s="62"/>
      <c r="E55" s="61"/>
      <c r="F55" s="59"/>
      <c r="G55" s="61"/>
      <c r="H55" s="62"/>
      <c r="I55" s="40"/>
      <c r="J55" s="15"/>
    </row>
    <row r="56" spans="2:10" ht="13.5" customHeight="1" hidden="1">
      <c r="B56" s="13" t="s">
        <v>50</v>
      </c>
      <c r="C56" s="14"/>
      <c r="D56" s="60"/>
      <c r="E56" s="61"/>
      <c r="F56" s="59"/>
      <c r="G56" s="61"/>
      <c r="H56" s="58"/>
      <c r="I56" s="40"/>
      <c r="J56" s="15"/>
    </row>
    <row r="57" spans="1:10" ht="13.5" customHeight="1" hidden="1">
      <c r="A57" s="56">
        <v>613090</v>
      </c>
      <c r="B57" s="17"/>
      <c r="C57" s="14" t="s">
        <v>51</v>
      </c>
      <c r="D57" s="24"/>
      <c r="E57" s="21"/>
      <c r="F57" s="19"/>
      <c r="G57" s="21"/>
      <c r="H57" s="11"/>
      <c r="I57" s="16">
        <f>SUM(D57:H57)</f>
        <v>0</v>
      </c>
      <c r="J57" s="15">
        <f>(I57/3)</f>
        <v>0</v>
      </c>
    </row>
    <row r="58" spans="2:10" ht="13.5" customHeight="1" hidden="1">
      <c r="B58" s="17"/>
      <c r="C58" s="14"/>
      <c r="D58" s="60"/>
      <c r="E58" s="61"/>
      <c r="F58" s="59"/>
      <c r="G58" s="61"/>
      <c r="H58" s="58"/>
      <c r="I58" s="40"/>
      <c r="J58" s="15"/>
    </row>
    <row r="59" spans="2:10" ht="13.5" customHeight="1" hidden="1">
      <c r="B59" s="13" t="s">
        <v>61</v>
      </c>
      <c r="C59" s="14"/>
      <c r="D59" s="60"/>
      <c r="E59" s="61"/>
      <c r="F59" s="59"/>
      <c r="G59" s="61"/>
      <c r="H59" s="58"/>
      <c r="I59" s="40"/>
      <c r="J59" s="15"/>
    </row>
    <row r="60" spans="1:10" ht="13.5" customHeight="1" hidden="1">
      <c r="A60" s="56">
        <v>613007</v>
      </c>
      <c r="B60" s="17"/>
      <c r="C60" s="14" t="s">
        <v>53</v>
      </c>
      <c r="D60" s="24"/>
      <c r="E60" s="21"/>
      <c r="F60" s="19"/>
      <c r="G60" s="21"/>
      <c r="H60" s="11"/>
      <c r="I60" s="16">
        <f>SUM(D60:H60)</f>
        <v>0</v>
      </c>
      <c r="J60" s="15">
        <f>(I60/3)</f>
        <v>0</v>
      </c>
    </row>
    <row r="61" spans="2:10" ht="4.5" customHeight="1" thickBot="1">
      <c r="B61" s="44"/>
      <c r="C61" s="6"/>
      <c r="D61" s="45"/>
      <c r="E61" s="46"/>
      <c r="F61" s="46"/>
      <c r="G61" s="46"/>
      <c r="H61" s="47"/>
      <c r="I61" s="48"/>
      <c r="J61" s="49"/>
    </row>
    <row r="62" spans="1:10" s="3" customFormat="1" ht="13.5" customHeight="1" thickTop="1">
      <c r="A62" s="18"/>
      <c r="B62" s="14"/>
      <c r="C62" s="14"/>
      <c r="D62" s="50"/>
      <c r="E62" s="51"/>
      <c r="F62" s="51"/>
      <c r="G62" s="51"/>
      <c r="H62" s="50"/>
      <c r="I62" s="51"/>
      <c r="J62" s="52"/>
    </row>
    <row r="63" spans="1:10" s="3" customFormat="1" ht="13.5" customHeight="1">
      <c r="A63" s="18"/>
      <c r="B63" s="14"/>
      <c r="C63" s="14"/>
      <c r="D63" s="50"/>
      <c r="E63" s="51"/>
      <c r="F63" s="51"/>
      <c r="G63" s="51"/>
      <c r="H63" s="50"/>
      <c r="I63" s="51"/>
      <c r="J63" s="52"/>
    </row>
    <row r="64" spans="1:10" s="3" customFormat="1" ht="13.5" customHeight="1">
      <c r="A64" s="18"/>
      <c r="B64" s="14"/>
      <c r="C64" s="14"/>
      <c r="D64" s="50"/>
      <c r="E64" s="51"/>
      <c r="F64" s="51"/>
      <c r="G64" s="51"/>
      <c r="H64" s="50"/>
      <c r="I64" s="51"/>
      <c r="J64" s="52"/>
    </row>
    <row r="65" spans="1:10" s="3" customFormat="1" ht="13.5" customHeight="1">
      <c r="A65" s="18"/>
      <c r="B65" s="14"/>
      <c r="C65" s="14"/>
      <c r="D65" s="50"/>
      <c r="E65" s="51"/>
      <c r="F65" s="51"/>
      <c r="G65" s="51"/>
      <c r="H65" s="50"/>
      <c r="I65" s="51"/>
      <c r="J65" s="52"/>
    </row>
    <row r="66" spans="1:10" s="3" customFormat="1" ht="13.5" customHeight="1">
      <c r="A66" s="18"/>
      <c r="B66" s="14"/>
      <c r="C66" s="14"/>
      <c r="D66" s="50"/>
      <c r="E66" s="51"/>
      <c r="F66" s="51"/>
      <c r="G66" s="51"/>
      <c r="H66" s="50"/>
      <c r="I66" s="51"/>
      <c r="J66" s="52"/>
    </row>
    <row r="67" spans="1:10" s="3" customFormat="1" ht="13.5" customHeight="1">
      <c r="A67" s="18"/>
      <c r="B67" s="14"/>
      <c r="C67" s="14"/>
      <c r="D67" s="50"/>
      <c r="E67" s="51"/>
      <c r="F67" s="51"/>
      <c r="G67" s="51"/>
      <c r="H67" s="50"/>
      <c r="I67" s="51"/>
      <c r="J67" s="52"/>
    </row>
    <row r="68" spans="2:10" ht="13.5" customHeight="1">
      <c r="B68" s="2"/>
      <c r="C68" s="4"/>
      <c r="D68" s="5" t="s">
        <v>5</v>
      </c>
      <c r="E68" s="22"/>
      <c r="F68" s="5" t="s">
        <v>6</v>
      </c>
      <c r="G68" s="22"/>
      <c r="H68" s="5"/>
      <c r="I68" s="22" t="s">
        <v>7</v>
      </c>
      <c r="J68" s="5" t="s">
        <v>8</v>
      </c>
    </row>
    <row r="69" spans="2:10" ht="13.5" customHeight="1">
      <c r="B69" s="2"/>
      <c r="C69" s="4"/>
      <c r="D69" s="5" t="s">
        <v>9</v>
      </c>
      <c r="E69" s="22" t="s">
        <v>10</v>
      </c>
      <c r="F69" s="5" t="s">
        <v>11</v>
      </c>
      <c r="G69" s="22" t="s">
        <v>12</v>
      </c>
      <c r="H69" s="5" t="s">
        <v>13</v>
      </c>
      <c r="I69" s="22" t="s">
        <v>4</v>
      </c>
      <c r="J69" s="5" t="s">
        <v>14</v>
      </c>
    </row>
    <row r="70" spans="2:10" ht="13.5" customHeight="1" thickBot="1">
      <c r="B70" s="6"/>
      <c r="C70" s="6"/>
      <c r="D70" s="53"/>
      <c r="E70" s="54"/>
      <c r="F70" s="54"/>
      <c r="G70" s="54"/>
      <c r="H70" s="53"/>
      <c r="I70" s="54"/>
      <c r="J70" s="55"/>
    </row>
    <row r="71" spans="2:10" ht="13.5" customHeight="1" thickTop="1">
      <c r="B71" s="17"/>
      <c r="C71" s="14"/>
      <c r="D71" s="24"/>
      <c r="E71" s="21"/>
      <c r="F71" s="21"/>
      <c r="G71" s="21"/>
      <c r="H71" s="11"/>
      <c r="I71" s="40"/>
      <c r="J71" s="15"/>
    </row>
    <row r="72" spans="2:10" ht="13.5" customHeight="1">
      <c r="B72" s="37" t="s">
        <v>19</v>
      </c>
      <c r="C72" s="18"/>
      <c r="D72" s="21"/>
      <c r="E72" s="21"/>
      <c r="F72" s="21"/>
      <c r="G72" s="21"/>
      <c r="H72" s="19"/>
      <c r="I72" s="40"/>
      <c r="J72" s="15"/>
    </row>
    <row r="73" spans="2:10" ht="6.75" customHeight="1">
      <c r="B73" s="20"/>
      <c r="C73" s="18"/>
      <c r="D73" s="21"/>
      <c r="E73" s="21"/>
      <c r="F73" s="21"/>
      <c r="G73" s="21"/>
      <c r="H73" s="19"/>
      <c r="I73" s="40"/>
      <c r="J73" s="15"/>
    </row>
    <row r="74" spans="2:10" ht="13.5" customHeight="1">
      <c r="B74" s="23" t="s">
        <v>20</v>
      </c>
      <c r="C74" s="18"/>
      <c r="D74" s="21"/>
      <c r="E74" s="21"/>
      <c r="F74" s="21"/>
      <c r="G74" s="21"/>
      <c r="H74" s="19"/>
      <c r="I74" s="40"/>
      <c r="J74" s="15"/>
    </row>
    <row r="75" spans="2:10" ht="13.5" customHeight="1">
      <c r="B75" s="23" t="s">
        <v>21</v>
      </c>
      <c r="C75" s="18"/>
      <c r="D75" s="21"/>
      <c r="E75" s="21"/>
      <c r="F75" s="21"/>
      <c r="G75" s="21"/>
      <c r="H75" s="19"/>
      <c r="I75" s="40"/>
      <c r="J75" s="15"/>
    </row>
    <row r="76" spans="1:10" ht="13.5" customHeight="1">
      <c r="A76" s="56">
        <v>614001</v>
      </c>
      <c r="B76" s="17"/>
      <c r="C76" s="14" t="s">
        <v>3</v>
      </c>
      <c r="D76" s="24"/>
      <c r="E76" s="21"/>
      <c r="F76" s="19">
        <v>669681</v>
      </c>
      <c r="G76" s="21"/>
      <c r="H76" s="11"/>
      <c r="I76" s="16">
        <f>SUM(D76:H76)</f>
        <v>669681</v>
      </c>
      <c r="J76" s="15" t="s">
        <v>66</v>
      </c>
    </row>
    <row r="77" spans="1:10" ht="13.5" customHeight="1">
      <c r="A77" s="56">
        <v>614002</v>
      </c>
      <c r="B77" s="17"/>
      <c r="C77" s="14" t="s">
        <v>2</v>
      </c>
      <c r="D77" s="24"/>
      <c r="E77" s="21"/>
      <c r="F77" s="19">
        <v>669681</v>
      </c>
      <c r="G77" s="21"/>
      <c r="H77" s="11"/>
      <c r="I77" s="16">
        <f>SUM(D77:H77)</f>
        <v>669681</v>
      </c>
      <c r="J77" s="15" t="s">
        <v>66</v>
      </c>
    </row>
    <row r="78" spans="1:13" ht="13.5" customHeight="1">
      <c r="A78" s="56" t="s">
        <v>78</v>
      </c>
      <c r="B78" s="17"/>
      <c r="C78" s="14" t="s">
        <v>2</v>
      </c>
      <c r="D78" s="24"/>
      <c r="E78" s="21">
        <v>217891</v>
      </c>
      <c r="F78" s="19">
        <v>0</v>
      </c>
      <c r="G78" s="21">
        <v>72109</v>
      </c>
      <c r="H78" s="11"/>
      <c r="I78" s="16">
        <f>SUM(D78:H78)</f>
        <v>290000</v>
      </c>
      <c r="J78" s="15" t="s">
        <v>66</v>
      </c>
      <c r="M78" s="64"/>
    </row>
    <row r="79" spans="2:10" ht="13.5" customHeight="1">
      <c r="B79" s="17"/>
      <c r="C79" s="14" t="s">
        <v>79</v>
      </c>
      <c r="D79" s="24"/>
      <c r="E79" s="21"/>
      <c r="F79" s="21"/>
      <c r="G79" s="21"/>
      <c r="H79" s="11"/>
      <c r="I79" s="40"/>
      <c r="J79" s="15"/>
    </row>
    <row r="80" spans="2:10" ht="13.5" customHeight="1" hidden="1">
      <c r="B80" s="13" t="s">
        <v>22</v>
      </c>
      <c r="C80" s="14"/>
      <c r="D80" s="24"/>
      <c r="E80" s="21"/>
      <c r="F80" s="21"/>
      <c r="G80" s="21"/>
      <c r="H80" s="11"/>
      <c r="I80" s="40"/>
      <c r="J80" s="15"/>
    </row>
    <row r="81" spans="1:10" ht="13.5" customHeight="1" hidden="1">
      <c r="A81" s="56">
        <v>613011</v>
      </c>
      <c r="B81" s="17"/>
      <c r="C81" s="14" t="s">
        <v>0</v>
      </c>
      <c r="D81" s="24"/>
      <c r="E81" s="21"/>
      <c r="F81" s="19"/>
      <c r="G81" s="21"/>
      <c r="H81" s="11"/>
      <c r="I81" s="16">
        <f>SUM(D81:H81)</f>
        <v>0</v>
      </c>
      <c r="J81" s="15">
        <f>(I81/3)</f>
        <v>0</v>
      </c>
    </row>
    <row r="82" spans="2:10" ht="13.5" customHeight="1" hidden="1">
      <c r="B82" s="17"/>
      <c r="C82" s="14"/>
      <c r="D82" s="24"/>
      <c r="E82" s="21"/>
      <c r="F82" s="21"/>
      <c r="G82" s="21"/>
      <c r="H82" s="11"/>
      <c r="I82" s="40"/>
      <c r="J82" s="15"/>
    </row>
    <row r="83" spans="2:10" ht="13.5" customHeight="1" hidden="1">
      <c r="B83" s="13" t="s">
        <v>54</v>
      </c>
      <c r="C83" s="14"/>
      <c r="D83" s="24"/>
      <c r="E83" s="21"/>
      <c r="F83" s="21"/>
      <c r="G83" s="21"/>
      <c r="H83" s="11"/>
      <c r="I83" s="40"/>
      <c r="J83" s="15"/>
    </row>
    <row r="84" spans="1:10" ht="13.5" customHeight="1" hidden="1">
      <c r="A84" s="56">
        <v>613115</v>
      </c>
      <c r="B84" s="17"/>
      <c r="C84" s="14" t="s">
        <v>55</v>
      </c>
      <c r="D84" s="24"/>
      <c r="E84" s="21"/>
      <c r="F84" s="19"/>
      <c r="G84" s="21"/>
      <c r="H84" s="11"/>
      <c r="I84" s="16">
        <f>SUM(D84:H84)</f>
        <v>0</v>
      </c>
      <c r="J84" s="15">
        <f>(I84/3)</f>
        <v>0</v>
      </c>
    </row>
    <row r="85" spans="2:10" ht="13.5" customHeight="1" hidden="1">
      <c r="B85" s="17"/>
      <c r="C85" s="14"/>
      <c r="D85" s="24"/>
      <c r="E85" s="21"/>
      <c r="F85" s="21"/>
      <c r="G85" s="21"/>
      <c r="H85" s="11"/>
      <c r="I85" s="40"/>
      <c r="J85" s="15"/>
    </row>
    <row r="86" spans="2:10" ht="13.5" customHeight="1" hidden="1">
      <c r="B86" s="13" t="s">
        <v>58</v>
      </c>
      <c r="C86" s="14"/>
      <c r="D86" s="24"/>
      <c r="E86" s="21"/>
      <c r="F86" s="21"/>
      <c r="G86" s="21"/>
      <c r="H86" s="11"/>
      <c r="I86" s="40"/>
      <c r="J86" s="15"/>
    </row>
    <row r="87" spans="1:10" ht="13.5" customHeight="1" hidden="1">
      <c r="A87" s="56">
        <v>611170</v>
      </c>
      <c r="B87" s="17"/>
      <c r="C87" s="57" t="s">
        <v>59</v>
      </c>
      <c r="D87" s="24"/>
      <c r="E87" s="21"/>
      <c r="F87" s="21"/>
      <c r="G87" s="21"/>
      <c r="H87" s="11"/>
      <c r="I87" s="16">
        <f>SUM(D87:H87)</f>
        <v>0</v>
      </c>
      <c r="J87" s="15">
        <f>(I87/3)</f>
        <v>0</v>
      </c>
    </row>
    <row r="88" spans="1:10" ht="13.5" customHeight="1" hidden="1">
      <c r="A88" s="56">
        <v>613080</v>
      </c>
      <c r="B88" s="17"/>
      <c r="C88" s="14" t="s">
        <v>60</v>
      </c>
      <c r="D88" s="24"/>
      <c r="E88" s="21"/>
      <c r="F88" s="19"/>
      <c r="G88" s="21"/>
      <c r="H88" s="11"/>
      <c r="I88" s="16">
        <f>SUM(D88:H88)</f>
        <v>0</v>
      </c>
      <c r="J88" s="15">
        <f>(I88/3)</f>
        <v>0</v>
      </c>
    </row>
    <row r="89" spans="2:10" ht="13.5" customHeight="1" hidden="1">
      <c r="B89" s="17"/>
      <c r="C89" s="14"/>
      <c r="D89" s="24"/>
      <c r="E89" s="21"/>
      <c r="F89" s="21"/>
      <c r="G89" s="21"/>
      <c r="H89" s="11"/>
      <c r="I89" s="40"/>
      <c r="J89" s="15"/>
    </row>
    <row r="90" spans="2:10" ht="13.5" customHeight="1" hidden="1">
      <c r="B90" s="13" t="s">
        <v>22</v>
      </c>
      <c r="C90" s="14"/>
      <c r="D90" s="24"/>
      <c r="E90" s="21"/>
      <c r="F90" s="21"/>
      <c r="G90" s="21"/>
      <c r="H90" s="11"/>
      <c r="I90" s="40"/>
      <c r="J90" s="15"/>
    </row>
    <row r="91" spans="1:10" ht="13.5" customHeight="1" hidden="1">
      <c r="A91" s="56">
        <v>610011</v>
      </c>
      <c r="B91" s="17"/>
      <c r="C91" s="14" t="s">
        <v>0</v>
      </c>
      <c r="D91" s="24"/>
      <c r="E91" s="21"/>
      <c r="F91" s="21"/>
      <c r="G91" s="21"/>
      <c r="H91" s="19"/>
      <c r="I91" s="16">
        <f>SUM(D91:H91)</f>
        <v>0</v>
      </c>
      <c r="J91" s="15">
        <f>(I91/3)</f>
        <v>0</v>
      </c>
    </row>
    <row r="92" spans="2:10" ht="13.5" customHeight="1" hidden="1">
      <c r="B92" s="17"/>
      <c r="C92" s="14"/>
      <c r="D92" s="24"/>
      <c r="E92" s="21"/>
      <c r="F92" s="21"/>
      <c r="G92" s="21"/>
      <c r="H92" s="19"/>
      <c r="I92" s="40"/>
      <c r="J92" s="15"/>
    </row>
    <row r="93" spans="2:10" ht="13.5" customHeight="1" hidden="1">
      <c r="B93" s="13" t="s">
        <v>23</v>
      </c>
      <c r="C93" s="18"/>
      <c r="D93" s="21"/>
      <c r="E93" s="21"/>
      <c r="F93" s="21"/>
      <c r="G93" s="21"/>
      <c r="H93" s="19"/>
      <c r="I93" s="40"/>
      <c r="J93" s="15"/>
    </row>
    <row r="94" spans="1:10" ht="13.5" customHeight="1" hidden="1">
      <c r="A94" s="56">
        <v>610061</v>
      </c>
      <c r="B94" s="17"/>
      <c r="C94" s="14" t="s">
        <v>1</v>
      </c>
      <c r="D94" s="24"/>
      <c r="E94" s="21"/>
      <c r="F94" s="19"/>
      <c r="G94" s="21"/>
      <c r="H94" s="11"/>
      <c r="I94" s="16">
        <f aca="true" t="shared" si="4" ref="I94:I102">SUM(D94:H94)</f>
        <v>0</v>
      </c>
      <c r="J94" s="15">
        <f aca="true" t="shared" si="5" ref="J94:J102">(I94/3)</f>
        <v>0</v>
      </c>
    </row>
    <row r="95" spans="1:10" ht="13.5" customHeight="1" hidden="1">
      <c r="A95" s="56">
        <v>609062</v>
      </c>
      <c r="B95" s="17"/>
      <c r="C95" s="14" t="s">
        <v>39</v>
      </c>
      <c r="D95" s="24"/>
      <c r="E95" s="21"/>
      <c r="F95" s="19"/>
      <c r="G95" s="21"/>
      <c r="H95" s="11"/>
      <c r="I95" s="16">
        <f t="shared" si="4"/>
        <v>0</v>
      </c>
      <c r="J95" s="15">
        <f t="shared" si="5"/>
        <v>0</v>
      </c>
    </row>
    <row r="96" spans="1:10" ht="13.5" customHeight="1" hidden="1">
      <c r="A96" s="56">
        <v>610068</v>
      </c>
      <c r="B96" s="17"/>
      <c r="C96" s="14" t="s">
        <v>40</v>
      </c>
      <c r="D96" s="24"/>
      <c r="E96" s="21"/>
      <c r="F96" s="19"/>
      <c r="G96" s="21"/>
      <c r="H96" s="11"/>
      <c r="I96" s="16">
        <f t="shared" si="4"/>
        <v>0</v>
      </c>
      <c r="J96" s="15">
        <f t="shared" si="5"/>
        <v>0</v>
      </c>
    </row>
    <row r="97" spans="1:10" ht="13.5" customHeight="1" hidden="1">
      <c r="A97" s="56">
        <v>610069</v>
      </c>
      <c r="B97" s="17"/>
      <c r="C97" s="14" t="s">
        <v>41</v>
      </c>
      <c r="D97" s="24"/>
      <c r="E97" s="21"/>
      <c r="F97" s="19"/>
      <c r="G97" s="21"/>
      <c r="H97" s="11"/>
      <c r="I97" s="16">
        <f t="shared" si="4"/>
        <v>0</v>
      </c>
      <c r="J97" s="15">
        <f t="shared" si="5"/>
        <v>0</v>
      </c>
    </row>
    <row r="98" spans="1:10" ht="13.5" customHeight="1" hidden="1">
      <c r="A98" s="56">
        <v>610067</v>
      </c>
      <c r="B98" s="17"/>
      <c r="C98" s="14" t="s">
        <v>42</v>
      </c>
      <c r="D98" s="24"/>
      <c r="E98" s="21"/>
      <c r="F98" s="19"/>
      <c r="G98" s="21"/>
      <c r="H98" s="11"/>
      <c r="I98" s="16">
        <f t="shared" si="4"/>
        <v>0</v>
      </c>
      <c r="J98" s="15">
        <f t="shared" si="5"/>
        <v>0</v>
      </c>
    </row>
    <row r="99" spans="1:10" ht="13.5" customHeight="1" hidden="1">
      <c r="A99" s="56">
        <v>609060</v>
      </c>
      <c r="B99" s="17"/>
      <c r="C99" s="14" t="s">
        <v>43</v>
      </c>
      <c r="D99" s="24"/>
      <c r="E99" s="21"/>
      <c r="F99" s="19"/>
      <c r="G99" s="21"/>
      <c r="H99" s="11"/>
      <c r="I99" s="16">
        <f t="shared" si="4"/>
        <v>0</v>
      </c>
      <c r="J99" s="15">
        <f t="shared" si="5"/>
        <v>0</v>
      </c>
    </row>
    <row r="100" spans="1:10" ht="13.5" customHeight="1" hidden="1">
      <c r="A100" s="56">
        <v>612065</v>
      </c>
      <c r="B100" s="17"/>
      <c r="C100" s="14" t="s">
        <v>38</v>
      </c>
      <c r="D100" s="24"/>
      <c r="E100" s="21"/>
      <c r="F100" s="19"/>
      <c r="G100" s="21"/>
      <c r="H100" s="11"/>
      <c r="I100" s="16">
        <f t="shared" si="4"/>
        <v>0</v>
      </c>
      <c r="J100" s="15">
        <f t="shared" si="5"/>
        <v>0</v>
      </c>
    </row>
    <row r="101" spans="1:10" ht="13.5" customHeight="1" hidden="1">
      <c r="A101" s="56">
        <v>610064</v>
      </c>
      <c r="B101" s="17"/>
      <c r="C101" s="14" t="s">
        <v>48</v>
      </c>
      <c r="D101" s="24"/>
      <c r="E101" s="21"/>
      <c r="F101" s="19"/>
      <c r="G101" s="21"/>
      <c r="H101" s="11"/>
      <c r="I101" s="16">
        <f t="shared" si="4"/>
        <v>0</v>
      </c>
      <c r="J101" s="15">
        <f t="shared" si="5"/>
        <v>0</v>
      </c>
    </row>
    <row r="102" spans="1:10" ht="13.5" customHeight="1" hidden="1">
      <c r="A102" s="56">
        <v>610066</v>
      </c>
      <c r="B102" s="17"/>
      <c r="C102" s="14" t="s">
        <v>49</v>
      </c>
      <c r="D102" s="24"/>
      <c r="E102" s="21"/>
      <c r="F102" s="19"/>
      <c r="G102" s="21"/>
      <c r="H102" s="11"/>
      <c r="I102" s="16">
        <f t="shared" si="4"/>
        <v>0</v>
      </c>
      <c r="J102" s="15">
        <f t="shared" si="5"/>
        <v>0</v>
      </c>
    </row>
    <row r="103" spans="2:10" ht="13.5" customHeight="1">
      <c r="B103" s="17"/>
      <c r="C103" s="14"/>
      <c r="D103" s="24"/>
      <c r="E103" s="21"/>
      <c r="F103" s="19"/>
      <c r="G103" s="21"/>
      <c r="H103" s="11"/>
      <c r="I103" s="40"/>
      <c r="J103" s="15"/>
    </row>
    <row r="104" spans="2:10" ht="13.5" customHeight="1">
      <c r="B104" s="37" t="s">
        <v>67</v>
      </c>
      <c r="C104" s="14"/>
      <c r="D104" s="24"/>
      <c r="E104" s="21"/>
      <c r="F104" s="19"/>
      <c r="G104" s="21"/>
      <c r="H104" s="11"/>
      <c r="I104" s="40"/>
      <c r="J104" s="15"/>
    </row>
    <row r="105" spans="2:10" ht="4.5" customHeight="1">
      <c r="B105" s="17"/>
      <c r="C105" s="14"/>
      <c r="D105" s="24"/>
      <c r="E105" s="21"/>
      <c r="F105" s="19"/>
      <c r="G105" s="21"/>
      <c r="H105" s="11"/>
      <c r="I105" s="40"/>
      <c r="J105" s="15"/>
    </row>
    <row r="106" spans="2:10" ht="13.5" customHeight="1">
      <c r="B106" s="23" t="s">
        <v>68</v>
      </c>
      <c r="C106" s="14"/>
      <c r="D106" s="24"/>
      <c r="E106" s="21"/>
      <c r="F106" s="19"/>
      <c r="G106" s="21"/>
      <c r="H106" s="11"/>
      <c r="I106" s="40"/>
      <c r="J106" s="15"/>
    </row>
    <row r="107" spans="1:10" ht="13.5" customHeight="1">
      <c r="A107" s="56">
        <v>614003</v>
      </c>
      <c r="B107" s="17"/>
      <c r="C107" s="14" t="s">
        <v>69</v>
      </c>
      <c r="D107" s="24"/>
      <c r="E107" s="21"/>
      <c r="F107" s="19"/>
      <c r="G107" s="21"/>
      <c r="H107" s="11">
        <v>235628</v>
      </c>
      <c r="I107" s="40">
        <f>SUM(D107:H107)</f>
        <v>235628</v>
      </c>
      <c r="J107" s="15">
        <f>(I107)/3</f>
        <v>78542.66666666667</v>
      </c>
    </row>
    <row r="108" spans="2:10" ht="13.5" customHeight="1">
      <c r="B108" s="17"/>
      <c r="C108" s="14"/>
      <c r="D108" s="24"/>
      <c r="E108" s="21"/>
      <c r="F108" s="19"/>
      <c r="G108" s="21"/>
      <c r="H108" s="11"/>
      <c r="I108" s="40"/>
      <c r="J108" s="15"/>
    </row>
    <row r="109" spans="2:10" ht="13.5" customHeight="1" thickBot="1">
      <c r="B109" s="17"/>
      <c r="C109" s="18"/>
      <c r="D109" s="19"/>
      <c r="E109" s="19"/>
      <c r="F109" s="19"/>
      <c r="G109" s="19"/>
      <c r="H109" s="19"/>
      <c r="I109" s="40"/>
      <c r="J109" s="15"/>
    </row>
    <row r="110" spans="2:10" ht="13.5" customHeight="1" thickBot="1" thickTop="1">
      <c r="B110" s="25"/>
      <c r="C110" s="26" t="s">
        <v>26</v>
      </c>
      <c r="D110" s="27">
        <f>SUM(D7:D109)</f>
        <v>1116135.3</v>
      </c>
      <c r="E110" s="27">
        <f>SUM(E7:E109)</f>
        <v>1116135</v>
      </c>
      <c r="F110" s="27">
        <f>SUM(F7:F109)</f>
        <v>1339362</v>
      </c>
      <c r="G110" s="27">
        <f>SUM(G7:G109)</f>
        <v>219699.1</v>
      </c>
      <c r="H110" s="27">
        <f>SUM(H7:H109)</f>
        <v>646226</v>
      </c>
      <c r="I110" s="41">
        <f>SUM(D110:H110)</f>
        <v>4437557.4</v>
      </c>
      <c r="J110" s="28">
        <f>SUM(J7:J109)</f>
        <v>673572.7</v>
      </c>
    </row>
    <row r="111" spans="2:10" ht="13.5" customHeight="1" thickBot="1" thickTop="1">
      <c r="B111" s="65" t="s">
        <v>27</v>
      </c>
      <c r="C111" s="66"/>
      <c r="D111" s="27">
        <f>1116135-(D110)</f>
        <v>-0.30000000004656613</v>
      </c>
      <c r="E111" s="27">
        <f>1116135-(E110)</f>
        <v>0</v>
      </c>
      <c r="F111" s="27">
        <f>1339362-(F110)</f>
        <v>0</v>
      </c>
      <c r="G111" s="27">
        <f>223227-(G110)</f>
        <v>3527.899999999994</v>
      </c>
      <c r="H111" s="27">
        <f>669683-(H110)</f>
        <v>23457</v>
      </c>
      <c r="I111" s="42">
        <f>SUM(D111:H111)</f>
        <v>26984.599999999948</v>
      </c>
      <c r="J111" s="29" t="s">
        <v>24</v>
      </c>
    </row>
    <row r="112" ht="13.5" customHeight="1" thickTop="1"/>
    <row r="113" spans="4:10" ht="12.75" hidden="1">
      <c r="D113" s="1">
        <v>94320</v>
      </c>
      <c r="E113" s="3"/>
      <c r="F113" s="3"/>
      <c r="G113" s="3"/>
      <c r="H113" s="3"/>
      <c r="I113" s="43">
        <f>SUM(I110:I112)</f>
        <v>4464542</v>
      </c>
      <c r="J113" s="3"/>
    </row>
    <row r="114" ht="12.75" hidden="1">
      <c r="D114" s="1">
        <v>100453</v>
      </c>
    </row>
    <row r="115" spans="4:7" ht="12.75" hidden="1">
      <c r="D115" s="1">
        <f>SUM(D113:D114)/5</f>
        <v>38954.6</v>
      </c>
      <c r="G115" s="1">
        <f>(G30)/5</f>
        <v>15461.820000000002</v>
      </c>
    </row>
    <row r="116" ht="12.75" hidden="1">
      <c r="D116" s="1">
        <v>-12192</v>
      </c>
    </row>
    <row r="117" ht="12.75" hidden="1">
      <c r="D117" s="1">
        <f>SUM(D115:D116)</f>
        <v>26762.6</v>
      </c>
    </row>
  </sheetData>
  <sheetProtection password="ECF4" sheet="1"/>
  <mergeCells count="1">
    <mergeCell ref="B111:C111"/>
  </mergeCells>
  <printOptions/>
  <pageMargins left="0.25" right="0.25" top="0.75" bottom="0.75" header="0.3" footer="0.3"/>
  <pageSetup horizontalDpi="300" verticalDpi="300" orientation="landscape" r:id="rId1"/>
  <headerFooter>
    <oddHeader>&amp;RVAWA FFY14
February 28,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Lemrow, Jude</dc:creator>
  <cp:keywords/>
  <dc:description/>
  <cp:lastModifiedBy>Lemrow, Jude</cp:lastModifiedBy>
  <cp:lastPrinted>2019-03-04T22:34:48Z</cp:lastPrinted>
  <dcterms:created xsi:type="dcterms:W3CDTF">2007-10-24T22:23:17Z</dcterms:created>
  <dcterms:modified xsi:type="dcterms:W3CDTF">2019-03-04T22:41:47Z</dcterms:modified>
  <cp:category/>
  <cp:version/>
  <cp:contentType/>
  <cp:contentStatus/>
</cp:coreProperties>
</file>