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456" windowWidth="27936" windowHeight="12636" activeTab="0"/>
  </bookViews>
  <sheets>
    <sheet name="CBVIP SFY23" sheetId="1" r:id="rId1"/>
  </sheets>
  <definedNames/>
  <calcPr fullCalcOnLoad="1"/>
</workbook>
</file>

<file path=xl/sharedStrings.xml><?xml version="1.0" encoding="utf-8"?>
<sst xmlns="http://schemas.openxmlformats.org/spreadsheetml/2006/main" count="99" uniqueCount="61">
  <si>
    <t>INITIAL</t>
  </si>
  <si>
    <t>AMENDED</t>
  </si>
  <si>
    <t>AMOUNT</t>
  </si>
  <si>
    <t>DIFFERENCE</t>
  </si>
  <si>
    <t>UNALLOCATED FUNDS</t>
  </si>
  <si>
    <t>ADMINISTRATIVE FUNDS</t>
  </si>
  <si>
    <t>Administration</t>
  </si>
  <si>
    <t>Administration Funds</t>
  </si>
  <si>
    <t>TOTAL</t>
  </si>
  <si>
    <t>Undesignated General Revenue</t>
  </si>
  <si>
    <t>Grundy County</t>
  </si>
  <si>
    <t>1941XX</t>
  </si>
  <si>
    <t>TBD</t>
  </si>
  <si>
    <t>Program Title:  Non-Competitive Planning Grants</t>
  </si>
  <si>
    <t>Unallocated</t>
  </si>
  <si>
    <t>GR</t>
  </si>
  <si>
    <t>Community - Based Violence Intervention and Prevention</t>
  </si>
  <si>
    <t>Allocated:</t>
  </si>
  <si>
    <t>ATTACHMENT A</t>
  </si>
  <si>
    <t>8/19/21 NOFO</t>
  </si>
  <si>
    <t>2117-1996</t>
  </si>
  <si>
    <t>Alternatives</t>
  </si>
  <si>
    <t>Area Consortium of Educational Services for Our Youth DBA: ACES 4 Youth</t>
  </si>
  <si>
    <t>BandWith Chicago</t>
  </si>
  <si>
    <t>Between Friends</t>
  </si>
  <si>
    <t>Boxing Out Negativity, Inc.</t>
  </si>
  <si>
    <t>CHAMPS Male Mentoring Program</t>
  </si>
  <si>
    <t>Chicago Youth Boxing Club Inc.</t>
  </si>
  <si>
    <t>Chicago Youth Programs</t>
  </si>
  <si>
    <t>CircEsteem, Inc.</t>
  </si>
  <si>
    <t>Duane Dean</t>
  </si>
  <si>
    <t>Entrepreneurs Academy</t>
  </si>
  <si>
    <t>Girls Inc.</t>
  </si>
  <si>
    <t>Greater Chatham Initiative</t>
  </si>
  <si>
    <t>Hope Center Foundation</t>
  </si>
  <si>
    <t>Illinois Association of Juvenile Justice Councils</t>
  </si>
  <si>
    <t>Ladies of Virtue NFP</t>
  </si>
  <si>
    <t>Leaders In Transformational Education</t>
  </si>
  <si>
    <t>Lost Boyz Inc.</t>
  </si>
  <si>
    <t>Project H.O.O.D. Communities Development Corporation</t>
  </si>
  <si>
    <t>Reflections Foundation</t>
  </si>
  <si>
    <t>Ring of Hope</t>
  </si>
  <si>
    <t>River City Community Development Center</t>
  </si>
  <si>
    <t>Roseland Ceasefire Project Inc.</t>
  </si>
  <si>
    <t>Taking Back Our Lives</t>
  </si>
  <si>
    <t>The Blessed Child</t>
  </si>
  <si>
    <t>The Firehouse Community Arts Center of Chicago</t>
  </si>
  <si>
    <t>The Support Group</t>
  </si>
  <si>
    <t>Trickster Cultural Center</t>
  </si>
  <si>
    <t>True to Life Foundation</t>
  </si>
  <si>
    <t>Vermilion County Rape Crisis Center</t>
  </si>
  <si>
    <t>Youth With A Positive Direction</t>
  </si>
  <si>
    <t>Program Title:  Community - Based Violence Intervention and Prevention</t>
  </si>
  <si>
    <t>SFY23 PLAN</t>
  </si>
  <si>
    <t xml:space="preserve">Multi </t>
  </si>
  <si>
    <t>Multi</t>
  </si>
  <si>
    <t>Source 1</t>
  </si>
  <si>
    <t>Amount 1</t>
  </si>
  <si>
    <t>CBVIP SFY22</t>
  </si>
  <si>
    <t xml:space="preserve">Grant </t>
  </si>
  <si>
    <t>Total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</si>
</sst>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3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4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0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72" fontId="3" fillId="0" borderId="0" xfId="61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172" fontId="7" fillId="0" borderId="0" xfId="60" applyNumberFormat="1" applyFont="1" applyFill="1" applyAlignment="1">
      <alignment horizontal="center"/>
    </xf>
    <xf numFmtId="5" fontId="4" fillId="0" borderId="0" xfId="0" applyNumberFormat="1" applyFont="1" applyFill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9" fillId="0" borderId="0" xfId="60" applyNumberFormat="1" applyFont="1" applyFill="1" applyAlignment="1">
      <alignment/>
    </xf>
    <xf numFmtId="5" fontId="9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172" fontId="8" fillId="0" borderId="0" xfId="60" applyNumberFormat="1" applyFont="1" applyFill="1" applyAlignment="1">
      <alignment horizontal="center"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172" fontId="3" fillId="0" borderId="0" xfId="60" applyNumberFormat="1" applyFont="1" applyFill="1" applyAlignment="1">
      <alignment horizontal="center"/>
    </xf>
    <xf numFmtId="172" fontId="9" fillId="0" borderId="0" xfId="60" applyNumberFormat="1" applyFont="1" applyFill="1" applyAlignment="1">
      <alignment horizontal="center"/>
    </xf>
    <xf numFmtId="172" fontId="4" fillId="0" borderId="0" xfId="61" applyNumberFormat="1" applyFont="1" applyFill="1" applyAlignment="1">
      <alignment horizontal="center"/>
      <protection/>
    </xf>
    <xf numFmtId="0" fontId="9" fillId="0" borderId="0" xfId="61" applyFont="1" applyFill="1">
      <alignment/>
      <protection/>
    </xf>
    <xf numFmtId="0" fontId="9" fillId="0" borderId="0" xfId="0" applyFont="1" applyFill="1" applyAlignment="1">
      <alignment/>
    </xf>
    <xf numFmtId="0" fontId="9" fillId="0" borderId="0" xfId="61" applyFont="1" applyFill="1" applyAlignment="1">
      <alignment horizontal="center"/>
      <protection/>
    </xf>
    <xf numFmtId="5" fontId="9" fillId="0" borderId="0" xfId="61" applyNumberFormat="1" applyFont="1" applyFill="1">
      <alignment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61" applyFont="1" applyFill="1" applyAlignment="1">
      <alignment horizontal="center"/>
      <protection/>
    </xf>
    <xf numFmtId="172" fontId="9" fillId="0" borderId="0" xfId="61" applyNumberFormat="1" applyFont="1" applyFill="1" applyAlignment="1">
      <alignment horizontal="center"/>
      <protection/>
    </xf>
    <xf numFmtId="5" fontId="9" fillId="0" borderId="0" xfId="0" applyNumberFormat="1" applyFont="1" applyFill="1" applyAlignment="1">
      <alignment/>
    </xf>
    <xf numFmtId="0" fontId="9" fillId="0" borderId="0" xfId="61" applyFont="1" applyFill="1" applyAlignment="1">
      <alignment/>
      <protection/>
    </xf>
    <xf numFmtId="5" fontId="9" fillId="0" borderId="0" xfId="47" applyNumberFormat="1" applyFont="1" applyFill="1" applyAlignment="1">
      <alignment/>
    </xf>
    <xf numFmtId="16" fontId="4" fillId="0" borderId="0" xfId="61" applyNumberFormat="1" applyFont="1" applyFill="1">
      <alignment/>
      <protection/>
    </xf>
    <xf numFmtId="8" fontId="4" fillId="0" borderId="0" xfId="0" applyNumberFormat="1" applyFont="1" applyFill="1" applyAlignment="1">
      <alignment/>
    </xf>
    <xf numFmtId="8" fontId="4" fillId="0" borderId="0" xfId="0" applyNumberFormat="1" applyFont="1" applyFill="1" applyBorder="1" applyAlignment="1">
      <alignment/>
    </xf>
    <xf numFmtId="8" fontId="4" fillId="0" borderId="0" xfId="61" applyNumberFormat="1" applyFont="1" applyFill="1">
      <alignment/>
      <protection/>
    </xf>
    <xf numFmtId="8" fontId="4" fillId="0" borderId="0" xfId="44" applyNumberFormat="1" applyFont="1" applyFill="1" applyBorder="1" applyAlignment="1">
      <alignment/>
    </xf>
    <xf numFmtId="8" fontId="4" fillId="0" borderId="0" xfId="60" applyNumberFormat="1" applyFont="1" applyFill="1" applyAlignment="1">
      <alignment/>
    </xf>
    <xf numFmtId="8" fontId="9" fillId="0" borderId="0" xfId="60" applyNumberFormat="1" applyFont="1" applyFill="1" applyBorder="1" applyAlignment="1">
      <alignment horizontal="center"/>
    </xf>
    <xf numFmtId="8" fontId="9" fillId="0" borderId="0" xfId="60" applyNumberFormat="1" applyFont="1" applyFill="1" applyAlignment="1">
      <alignment horizontal="center"/>
    </xf>
    <xf numFmtId="8" fontId="4" fillId="0" borderId="0" xfId="60" applyNumberFormat="1" applyFont="1" applyFill="1" applyBorder="1" applyAlignment="1">
      <alignment/>
    </xf>
    <xf numFmtId="8" fontId="9" fillId="0" borderId="0" xfId="61" applyNumberFormat="1" applyFont="1" applyFill="1" applyAlignment="1">
      <alignment horizontal="center"/>
      <protection/>
    </xf>
    <xf numFmtId="8" fontId="9" fillId="0" borderId="0" xfId="61" applyNumberFormat="1" applyFont="1" applyFill="1">
      <alignment/>
      <protection/>
    </xf>
    <xf numFmtId="8" fontId="9" fillId="0" borderId="0" xfId="61" applyNumberFormat="1" applyFont="1" applyFill="1" applyBorder="1">
      <alignment/>
      <protection/>
    </xf>
    <xf numFmtId="8" fontId="9" fillId="0" borderId="0" xfId="47" applyNumberFormat="1" applyFont="1" applyFill="1" applyAlignment="1">
      <alignment/>
    </xf>
    <xf numFmtId="8" fontId="9" fillId="0" borderId="0" xfId="60" applyNumberFormat="1" applyFont="1" applyFill="1" applyAlignment="1">
      <alignment/>
    </xf>
    <xf numFmtId="8" fontId="4" fillId="0" borderId="0" xfId="61" applyNumberFormat="1" applyFont="1" applyFill="1" applyBorder="1">
      <alignment/>
      <protection/>
    </xf>
    <xf numFmtId="8" fontId="49" fillId="0" borderId="0" xfId="61" applyNumberFormat="1" applyFont="1" applyFill="1">
      <alignment/>
      <protection/>
    </xf>
    <xf numFmtId="39" fontId="4" fillId="0" borderId="0" xfId="0" applyNumberFormat="1" applyFont="1" applyFill="1" applyAlignment="1">
      <alignment/>
    </xf>
    <xf numFmtId="39" fontId="4" fillId="0" borderId="0" xfId="60" applyNumberFormat="1" applyFont="1" applyFill="1" applyAlignment="1">
      <alignment/>
    </xf>
    <xf numFmtId="39" fontId="9" fillId="0" borderId="0" xfId="60" applyNumberFormat="1" applyFont="1" applyFill="1" applyAlignment="1">
      <alignment horizontal="center"/>
    </xf>
    <xf numFmtId="39" fontId="4" fillId="0" borderId="0" xfId="61" applyNumberFormat="1" applyFont="1" applyFill="1">
      <alignment/>
      <protection/>
    </xf>
    <xf numFmtId="39" fontId="4" fillId="0" borderId="0" xfId="61" applyNumberFormat="1" applyFont="1" applyFill="1" applyAlignment="1">
      <alignment horizontal="right"/>
      <protection/>
    </xf>
    <xf numFmtId="39" fontId="9" fillId="0" borderId="0" xfId="61" applyNumberFormat="1" applyFont="1" applyFill="1">
      <alignment/>
      <protection/>
    </xf>
    <xf numFmtId="8" fontId="9" fillId="0" borderId="0" xfId="0" applyNumberFormat="1" applyFont="1" applyFill="1" applyAlignment="1">
      <alignment/>
    </xf>
    <xf numFmtId="8" fontId="4" fillId="0" borderId="0" xfId="0" applyNumberFormat="1" applyFont="1" applyFill="1" applyAlignment="1">
      <alignment horizontal="right" vertical="top"/>
    </xf>
    <xf numFmtId="8" fontId="4" fillId="0" borderId="10" xfId="0" applyNumberFormat="1" applyFont="1" applyFill="1" applyBorder="1" applyAlignment="1">
      <alignment horizontal="right" vertical="top"/>
    </xf>
    <xf numFmtId="8" fontId="4" fillId="0" borderId="10" xfId="0" applyNumberFormat="1" applyFont="1" applyFill="1" applyBorder="1" applyAlignment="1">
      <alignment/>
    </xf>
    <xf numFmtId="10" fontId="4" fillId="0" borderId="0" xfId="61" applyNumberFormat="1" applyFont="1" applyFill="1" applyAlignment="1">
      <alignment horizontal="center"/>
      <protection/>
    </xf>
    <xf numFmtId="0" fontId="9" fillId="0" borderId="0" xfId="0" applyFont="1" applyFill="1" applyAlignment="1">
      <alignment horizontal="center"/>
    </xf>
    <xf numFmtId="39" fontId="9" fillId="4" borderId="0" xfId="60" applyNumberFormat="1" applyFont="1" applyFill="1" applyAlignment="1">
      <alignment horizontal="center"/>
    </xf>
    <xf numFmtId="8" fontId="4" fillId="4" borderId="0" xfId="0" applyNumberFormat="1" applyFont="1" applyFill="1" applyAlignment="1">
      <alignment/>
    </xf>
    <xf numFmtId="39" fontId="9" fillId="6" borderId="0" xfId="60" applyNumberFormat="1" applyFont="1" applyFill="1" applyAlignment="1">
      <alignment horizontal="center"/>
    </xf>
    <xf numFmtId="0" fontId="4" fillId="6" borderId="0" xfId="0" applyFont="1" applyFill="1" applyAlignment="1">
      <alignment/>
    </xf>
    <xf numFmtId="8" fontId="4" fillId="6" borderId="0" xfId="0" applyNumberFormat="1" applyFont="1" applyFill="1" applyAlignment="1">
      <alignment/>
    </xf>
    <xf numFmtId="172" fontId="5" fillId="0" borderId="0" xfId="60" applyNumberFormat="1" applyFont="1" applyFill="1" applyAlignment="1">
      <alignment horizontal="center"/>
    </xf>
    <xf numFmtId="172" fontId="6" fillId="0" borderId="0" xfId="60" applyNumberFormat="1" applyFont="1" applyFill="1" applyAlignment="1">
      <alignment horizontal="center"/>
    </xf>
    <xf numFmtId="172" fontId="11" fillId="0" borderId="0" xfId="60" applyNumberFormat="1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70"/>
  <sheetViews>
    <sheetView tabSelected="1" workbookViewId="0" topLeftCell="A1">
      <selection activeCell="F16" sqref="F16"/>
    </sheetView>
  </sheetViews>
  <sheetFormatPr defaultColWidth="9.140625" defaultRowHeight="15"/>
  <cols>
    <col min="1" max="1" width="12.00390625" style="21" bestFit="1" customWidth="1"/>
    <col min="2" max="2" width="2.00390625" style="2" customWidth="1"/>
    <col min="3" max="3" width="31.57421875" style="2" customWidth="1"/>
    <col min="4" max="4" width="7.00390625" style="2" customWidth="1"/>
    <col min="5" max="5" width="6.421875" style="2" customWidth="1"/>
    <col min="6" max="6" width="4.421875" style="2" customWidth="1"/>
    <col min="7" max="7" width="10.421875" style="4" customWidth="1"/>
    <col min="8" max="8" width="2.00390625" style="4" customWidth="1"/>
    <col min="9" max="9" width="14.7109375" style="28" bestFit="1" customWidth="1"/>
    <col min="10" max="10" width="3.28125" style="28" customWidth="1"/>
    <col min="11" max="11" width="14.00390625" style="29" hidden="1" customWidth="1"/>
    <col min="12" max="12" width="14.00390625" style="28" hidden="1" customWidth="1"/>
    <col min="13" max="13" width="14.140625" style="43" hidden="1" customWidth="1"/>
    <col min="14" max="14" width="12.00390625" style="2" bestFit="1" customWidth="1"/>
    <col min="15" max="16" width="11.57421875" style="2" bestFit="1" customWidth="1"/>
    <col min="17" max="16384" width="9.140625" style="2" customWidth="1"/>
  </cols>
  <sheetData>
    <row r="1" spans="1:13" ht="17.25">
      <c r="A1" s="1"/>
      <c r="B1" s="60" t="s">
        <v>16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">
      <c r="A2" s="1"/>
      <c r="B2" s="61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21" customHeight="1">
      <c r="A3" s="3"/>
      <c r="B3" s="61" t="s">
        <v>18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9" customHeight="1">
      <c r="A4" s="3"/>
      <c r="B4" s="62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ht="9" customHeight="1">
      <c r="A5" s="1"/>
    </row>
    <row r="6" spans="1:16" ht="12.75">
      <c r="A6" s="54" t="s">
        <v>20</v>
      </c>
      <c r="B6" s="17" t="s">
        <v>52</v>
      </c>
      <c r="H6" s="9"/>
      <c r="J6" s="30"/>
      <c r="K6" s="33" t="s">
        <v>0</v>
      </c>
      <c r="L6" s="34" t="s">
        <v>1</v>
      </c>
      <c r="M6" s="44"/>
      <c r="N6" s="57" t="s">
        <v>54</v>
      </c>
      <c r="O6" s="57" t="s">
        <v>55</v>
      </c>
      <c r="P6" s="55" t="s">
        <v>59</v>
      </c>
    </row>
    <row r="7" spans="1:16" ht="12.75">
      <c r="A7" s="20"/>
      <c r="H7" s="9"/>
      <c r="J7" s="30"/>
      <c r="K7" s="33" t="s">
        <v>2</v>
      </c>
      <c r="L7" s="34" t="s">
        <v>2</v>
      </c>
      <c r="M7" s="45" t="s">
        <v>3</v>
      </c>
      <c r="N7" s="57" t="s">
        <v>56</v>
      </c>
      <c r="O7" s="57" t="s">
        <v>57</v>
      </c>
      <c r="P7" s="55" t="s">
        <v>60</v>
      </c>
    </row>
    <row r="8" spans="1:16" ht="12.75">
      <c r="A8" s="20" t="s">
        <v>20</v>
      </c>
      <c r="B8" s="17"/>
      <c r="C8" s="2" t="s">
        <v>19</v>
      </c>
      <c r="H8" s="9"/>
      <c r="I8" s="28">
        <f>(K8)+(M8)</f>
        <v>0</v>
      </c>
      <c r="J8" s="30"/>
      <c r="K8" s="28">
        <v>0</v>
      </c>
      <c r="L8" s="34"/>
      <c r="M8" s="45"/>
      <c r="N8" s="57"/>
      <c r="O8" s="57"/>
      <c r="P8" s="55"/>
    </row>
    <row r="9" spans="1:16" ht="12.75">
      <c r="A9" s="20">
        <v>172200.23</v>
      </c>
      <c r="B9" s="17"/>
      <c r="C9" s="2" t="s">
        <v>21</v>
      </c>
      <c r="H9" s="9"/>
      <c r="I9" s="28">
        <f>(K9)+(M9)</f>
        <v>399074</v>
      </c>
      <c r="K9" s="28">
        <v>399074</v>
      </c>
      <c r="M9" s="28"/>
      <c r="N9" s="58" t="s">
        <v>58</v>
      </c>
      <c r="O9" s="59">
        <v>166281</v>
      </c>
      <c r="P9" s="56">
        <f>(I9)+(O9)</f>
        <v>565355</v>
      </c>
    </row>
    <row r="10" spans="1:16" ht="12.75">
      <c r="A10" s="20">
        <v>172201.23</v>
      </c>
      <c r="B10" s="17"/>
      <c r="C10" s="2" t="s">
        <v>22</v>
      </c>
      <c r="H10" s="9"/>
      <c r="I10" s="28">
        <f aca="true" t="shared" si="0" ref="I10:I41">(K10)+(M10)</f>
        <v>541046</v>
      </c>
      <c r="K10" s="28">
        <v>541046</v>
      </c>
      <c r="M10" s="28"/>
      <c r="N10" s="58" t="s">
        <v>58</v>
      </c>
      <c r="O10" s="59">
        <v>225436</v>
      </c>
      <c r="P10" s="56">
        <f aca="true" t="shared" si="1" ref="P10:P41">(I10)+(O10)</f>
        <v>766482</v>
      </c>
    </row>
    <row r="11" spans="1:16" ht="12.75">
      <c r="A11" s="20">
        <v>172202.23</v>
      </c>
      <c r="B11" s="17"/>
      <c r="C11" s="2" t="s">
        <v>23</v>
      </c>
      <c r="H11" s="9"/>
      <c r="I11" s="28">
        <f t="shared" si="0"/>
        <v>145116</v>
      </c>
      <c r="K11" s="28">
        <v>145116</v>
      </c>
      <c r="M11" s="28"/>
      <c r="N11" s="58" t="s">
        <v>58</v>
      </c>
      <c r="O11" s="59">
        <v>60465</v>
      </c>
      <c r="P11" s="56">
        <f t="shared" si="1"/>
        <v>205581</v>
      </c>
    </row>
    <row r="12" spans="1:16" ht="12.75">
      <c r="A12" s="20">
        <v>172203.23</v>
      </c>
      <c r="B12" s="17"/>
      <c r="C12" s="2" t="s">
        <v>24</v>
      </c>
      <c r="H12" s="9"/>
      <c r="I12" s="28">
        <f t="shared" si="0"/>
        <v>262558</v>
      </c>
      <c r="K12" s="28">
        <v>262558</v>
      </c>
      <c r="M12" s="28"/>
      <c r="N12" s="58" t="s">
        <v>58</v>
      </c>
      <c r="O12" s="59">
        <v>109399</v>
      </c>
      <c r="P12" s="56">
        <f t="shared" si="1"/>
        <v>371957</v>
      </c>
    </row>
    <row r="13" spans="1:16" ht="12.75">
      <c r="A13" s="20">
        <v>172204.23</v>
      </c>
      <c r="B13" s="17"/>
      <c r="C13" s="2" t="s">
        <v>25</v>
      </c>
      <c r="H13" s="9"/>
      <c r="I13" s="28">
        <f t="shared" si="0"/>
        <v>478404</v>
      </c>
      <c r="K13" s="28">
        <v>478404</v>
      </c>
      <c r="M13" s="28"/>
      <c r="N13" s="58" t="s">
        <v>58</v>
      </c>
      <c r="O13" s="59">
        <v>199335</v>
      </c>
      <c r="P13" s="56">
        <f t="shared" si="1"/>
        <v>677739</v>
      </c>
    </row>
    <row r="14" spans="1:16" ht="12.75">
      <c r="A14" s="20">
        <v>172205.23</v>
      </c>
      <c r="B14" s="17"/>
      <c r="C14" s="2" t="s">
        <v>26</v>
      </c>
      <c r="H14" s="9"/>
      <c r="I14" s="28">
        <f t="shared" si="0"/>
        <v>243502</v>
      </c>
      <c r="K14" s="28">
        <v>243502</v>
      </c>
      <c r="M14" s="28"/>
      <c r="N14" s="58" t="s">
        <v>58</v>
      </c>
      <c r="O14" s="59">
        <v>101459</v>
      </c>
      <c r="P14" s="56">
        <f t="shared" si="1"/>
        <v>344961</v>
      </c>
    </row>
    <row r="15" spans="1:16" ht="12.75">
      <c r="A15" s="20">
        <v>172206.23</v>
      </c>
      <c r="B15" s="17"/>
      <c r="C15" s="2" t="s">
        <v>27</v>
      </c>
      <c r="H15" s="9"/>
      <c r="I15" s="28">
        <f t="shared" si="0"/>
        <v>210463</v>
      </c>
      <c r="K15" s="28">
        <v>210463</v>
      </c>
      <c r="M15" s="28"/>
      <c r="N15" s="58" t="s">
        <v>58</v>
      </c>
      <c r="O15" s="59">
        <v>87693</v>
      </c>
      <c r="P15" s="56">
        <f t="shared" si="1"/>
        <v>298156</v>
      </c>
    </row>
    <row r="16" spans="1:16" ht="12.75">
      <c r="A16" s="20">
        <v>172207.23</v>
      </c>
      <c r="B16" s="17"/>
      <c r="C16" s="2" t="s">
        <v>28</v>
      </c>
      <c r="H16" s="9"/>
      <c r="I16" s="28">
        <f t="shared" si="0"/>
        <v>212280</v>
      </c>
      <c r="K16" s="28">
        <v>212280</v>
      </c>
      <c r="M16" s="28"/>
      <c r="N16" s="58" t="s">
        <v>58</v>
      </c>
      <c r="O16" s="59">
        <v>88450</v>
      </c>
      <c r="P16" s="56">
        <f t="shared" si="1"/>
        <v>300730</v>
      </c>
    </row>
    <row r="17" spans="1:16" ht="12.75">
      <c r="A17" s="20">
        <v>172208.23</v>
      </c>
      <c r="B17" s="17"/>
      <c r="C17" s="2" t="s">
        <v>29</v>
      </c>
      <c r="H17" s="9"/>
      <c r="I17" s="28">
        <f t="shared" si="0"/>
        <v>437146</v>
      </c>
      <c r="K17" s="28">
        <v>437146</v>
      </c>
      <c r="M17" s="28"/>
      <c r="N17" s="58" t="s">
        <v>58</v>
      </c>
      <c r="O17" s="59">
        <v>182144</v>
      </c>
      <c r="P17" s="56">
        <f t="shared" si="1"/>
        <v>619290</v>
      </c>
    </row>
    <row r="18" spans="1:16" ht="12.75">
      <c r="A18" s="20">
        <v>172209.23</v>
      </c>
      <c r="B18" s="17"/>
      <c r="C18" s="2" t="s">
        <v>30</v>
      </c>
      <c r="H18" s="9"/>
      <c r="I18" s="28">
        <f t="shared" si="0"/>
        <v>300000</v>
      </c>
      <c r="K18" s="28">
        <v>300000</v>
      </c>
      <c r="M18" s="28"/>
      <c r="N18" s="58" t="s">
        <v>58</v>
      </c>
      <c r="O18" s="59">
        <v>125000</v>
      </c>
      <c r="P18" s="56">
        <f t="shared" si="1"/>
        <v>425000</v>
      </c>
    </row>
    <row r="19" spans="1:16" ht="12.75">
      <c r="A19" s="20">
        <v>172210.23</v>
      </c>
      <c r="B19" s="17"/>
      <c r="C19" s="2" t="s">
        <v>31</v>
      </c>
      <c r="H19" s="9"/>
      <c r="I19" s="28">
        <f t="shared" si="0"/>
        <v>464842</v>
      </c>
      <c r="K19" s="28">
        <v>464842</v>
      </c>
      <c r="M19" s="28"/>
      <c r="N19" s="58" t="s">
        <v>58</v>
      </c>
      <c r="O19" s="59">
        <v>193684</v>
      </c>
      <c r="P19" s="56">
        <f t="shared" si="1"/>
        <v>658526</v>
      </c>
    </row>
    <row r="20" spans="1:16" ht="12.75">
      <c r="A20" s="20">
        <v>172211.23</v>
      </c>
      <c r="B20" s="17"/>
      <c r="C20" s="2" t="s">
        <v>32</v>
      </c>
      <c r="H20" s="9"/>
      <c r="I20" s="28">
        <f t="shared" si="0"/>
        <v>434880</v>
      </c>
      <c r="K20" s="28">
        <v>434880</v>
      </c>
      <c r="M20" s="28"/>
      <c r="N20" s="58" t="s">
        <v>58</v>
      </c>
      <c r="O20" s="59">
        <v>181200</v>
      </c>
      <c r="P20" s="56">
        <f t="shared" si="1"/>
        <v>616080</v>
      </c>
    </row>
    <row r="21" spans="1:16" ht="12.75">
      <c r="A21" s="20">
        <v>172212.23</v>
      </c>
      <c r="B21" s="17"/>
      <c r="C21" s="2" t="s">
        <v>33</v>
      </c>
      <c r="H21" s="9"/>
      <c r="I21" s="28">
        <f t="shared" si="0"/>
        <v>374950</v>
      </c>
      <c r="K21" s="28">
        <v>374950</v>
      </c>
      <c r="M21" s="28"/>
      <c r="N21" s="58" t="s">
        <v>58</v>
      </c>
      <c r="O21" s="59">
        <v>156229</v>
      </c>
      <c r="P21" s="56">
        <f t="shared" si="1"/>
        <v>531179</v>
      </c>
    </row>
    <row r="22" spans="1:16" ht="12.75">
      <c r="A22" s="20">
        <v>172213.23</v>
      </c>
      <c r="B22" s="17"/>
      <c r="C22" s="2" t="s">
        <v>34</v>
      </c>
      <c r="H22" s="9"/>
      <c r="I22" s="28">
        <f t="shared" si="0"/>
        <v>342427</v>
      </c>
      <c r="K22" s="28">
        <v>342427</v>
      </c>
      <c r="M22" s="28"/>
      <c r="N22" s="58" t="s">
        <v>58</v>
      </c>
      <c r="O22" s="59">
        <v>142678</v>
      </c>
      <c r="P22" s="56">
        <f t="shared" si="1"/>
        <v>485105</v>
      </c>
    </row>
    <row r="23" spans="1:16" ht="12.75">
      <c r="A23" s="20">
        <v>172214.23</v>
      </c>
      <c r="B23" s="17"/>
      <c r="C23" s="2" t="s">
        <v>35</v>
      </c>
      <c r="H23" s="9"/>
      <c r="I23" s="28">
        <f t="shared" si="0"/>
        <v>312528</v>
      </c>
      <c r="K23" s="28">
        <v>312528</v>
      </c>
      <c r="M23" s="28"/>
      <c r="N23" s="58" t="s">
        <v>58</v>
      </c>
      <c r="O23" s="59">
        <v>130220</v>
      </c>
      <c r="P23" s="56">
        <f t="shared" si="1"/>
        <v>442748</v>
      </c>
    </row>
    <row r="24" spans="1:16" ht="12.75">
      <c r="A24" s="20">
        <v>172215.23</v>
      </c>
      <c r="B24" s="17"/>
      <c r="C24" s="2" t="s">
        <v>36</v>
      </c>
      <c r="H24" s="9"/>
      <c r="I24" s="28">
        <f t="shared" si="0"/>
        <v>240000</v>
      </c>
      <c r="K24" s="28">
        <v>240000</v>
      </c>
      <c r="M24" s="28"/>
      <c r="N24" s="58" t="s">
        <v>58</v>
      </c>
      <c r="O24" s="59">
        <v>100000</v>
      </c>
      <c r="P24" s="56">
        <f t="shared" si="1"/>
        <v>340000</v>
      </c>
    </row>
    <row r="25" spans="1:16" ht="12.75">
      <c r="A25" s="20">
        <v>172216.23</v>
      </c>
      <c r="B25" s="17"/>
      <c r="C25" s="2" t="s">
        <v>37</v>
      </c>
      <c r="H25" s="9"/>
      <c r="I25" s="28">
        <f t="shared" si="0"/>
        <v>137410</v>
      </c>
      <c r="K25" s="28">
        <v>137410</v>
      </c>
      <c r="M25" s="28"/>
      <c r="N25" s="58" t="s">
        <v>58</v>
      </c>
      <c r="O25" s="59">
        <v>57254</v>
      </c>
      <c r="P25" s="56">
        <f t="shared" si="1"/>
        <v>194664</v>
      </c>
    </row>
    <row r="26" spans="1:16" ht="12.75">
      <c r="A26" s="20">
        <v>172217.23</v>
      </c>
      <c r="B26" s="17"/>
      <c r="C26" s="2" t="s">
        <v>38</v>
      </c>
      <c r="H26" s="9"/>
      <c r="I26" s="28">
        <f t="shared" si="0"/>
        <v>489202</v>
      </c>
      <c r="K26" s="28">
        <v>489202</v>
      </c>
      <c r="M26" s="28"/>
      <c r="N26" s="58" t="s">
        <v>58</v>
      </c>
      <c r="O26" s="59">
        <v>203834</v>
      </c>
      <c r="P26" s="56">
        <f t="shared" si="1"/>
        <v>693036</v>
      </c>
    </row>
    <row r="27" spans="1:16" ht="12.75">
      <c r="A27" s="20">
        <v>172218.23</v>
      </c>
      <c r="B27" s="17"/>
      <c r="C27" s="2" t="s">
        <v>39</v>
      </c>
      <c r="H27" s="9"/>
      <c r="I27" s="28">
        <f t="shared" si="0"/>
        <v>477410</v>
      </c>
      <c r="K27" s="28">
        <v>477410</v>
      </c>
      <c r="M27" s="28"/>
      <c r="N27" s="58" t="s">
        <v>58</v>
      </c>
      <c r="O27" s="59">
        <v>198921</v>
      </c>
      <c r="P27" s="56">
        <f t="shared" si="1"/>
        <v>676331</v>
      </c>
    </row>
    <row r="28" spans="1:16" ht="12.75">
      <c r="A28" s="20">
        <v>172219.23</v>
      </c>
      <c r="B28" s="17"/>
      <c r="C28" s="2" t="s">
        <v>40</v>
      </c>
      <c r="H28" s="9"/>
      <c r="I28" s="28">
        <f t="shared" si="0"/>
        <v>120012</v>
      </c>
      <c r="K28" s="28">
        <v>120012</v>
      </c>
      <c r="M28" s="28"/>
      <c r="N28" s="58" t="s">
        <v>58</v>
      </c>
      <c r="O28" s="59">
        <v>50005</v>
      </c>
      <c r="P28" s="56">
        <f t="shared" si="1"/>
        <v>170017</v>
      </c>
    </row>
    <row r="29" spans="1:16" ht="12.75">
      <c r="A29" s="20">
        <v>172220.23</v>
      </c>
      <c r="B29" s="17"/>
      <c r="C29" s="2" t="s">
        <v>41</v>
      </c>
      <c r="H29" s="9"/>
      <c r="I29" s="28">
        <f t="shared" si="0"/>
        <v>264593</v>
      </c>
      <c r="K29" s="28">
        <v>264593</v>
      </c>
      <c r="M29" s="28"/>
      <c r="N29" s="58" t="s">
        <v>58</v>
      </c>
      <c r="O29" s="59">
        <v>110247</v>
      </c>
      <c r="P29" s="56">
        <f t="shared" si="1"/>
        <v>374840</v>
      </c>
    </row>
    <row r="30" spans="1:16" ht="12.75">
      <c r="A30" s="20">
        <v>172221.23</v>
      </c>
      <c r="B30" s="17"/>
      <c r="C30" s="2" t="s">
        <v>42</v>
      </c>
      <c r="H30" s="9"/>
      <c r="I30" s="28">
        <f t="shared" si="0"/>
        <v>503491</v>
      </c>
      <c r="K30" s="28">
        <v>503491</v>
      </c>
      <c r="M30" s="28"/>
      <c r="N30" s="58" t="s">
        <v>58</v>
      </c>
      <c r="O30" s="59">
        <v>209788</v>
      </c>
      <c r="P30" s="56">
        <f t="shared" si="1"/>
        <v>713279</v>
      </c>
    </row>
    <row r="31" spans="1:16" ht="12.75">
      <c r="A31" s="20">
        <v>172222.23</v>
      </c>
      <c r="B31" s="17"/>
      <c r="C31" s="2" t="s">
        <v>43</v>
      </c>
      <c r="H31" s="9"/>
      <c r="I31" s="28">
        <f t="shared" si="0"/>
        <v>479237</v>
      </c>
      <c r="K31" s="28">
        <v>479237</v>
      </c>
      <c r="M31" s="28"/>
      <c r="N31" s="58" t="s">
        <v>58</v>
      </c>
      <c r="O31" s="59">
        <v>199682</v>
      </c>
      <c r="P31" s="56">
        <f t="shared" si="1"/>
        <v>678919</v>
      </c>
    </row>
    <row r="32" spans="1:16" ht="12.75">
      <c r="A32" s="20">
        <v>172223.23</v>
      </c>
      <c r="B32" s="17"/>
      <c r="C32" s="2" t="s">
        <v>44</v>
      </c>
      <c r="H32" s="9"/>
      <c r="I32" s="28">
        <f t="shared" si="0"/>
        <v>271478</v>
      </c>
      <c r="K32" s="28">
        <v>271478</v>
      </c>
      <c r="M32" s="28"/>
      <c r="N32" s="58" t="s">
        <v>58</v>
      </c>
      <c r="O32" s="59">
        <v>113116</v>
      </c>
      <c r="P32" s="56">
        <f t="shared" si="1"/>
        <v>384594</v>
      </c>
    </row>
    <row r="33" spans="1:16" ht="12.75">
      <c r="A33" s="20">
        <v>172224.23</v>
      </c>
      <c r="B33" s="17"/>
      <c r="C33" s="2" t="s">
        <v>45</v>
      </c>
      <c r="H33" s="9"/>
      <c r="I33" s="28">
        <f t="shared" si="0"/>
        <v>478346</v>
      </c>
      <c r="K33" s="28">
        <v>478346</v>
      </c>
      <c r="M33" s="28"/>
      <c r="N33" s="58" t="s">
        <v>58</v>
      </c>
      <c r="O33" s="59">
        <v>199311</v>
      </c>
      <c r="P33" s="56">
        <f t="shared" si="1"/>
        <v>677657</v>
      </c>
    </row>
    <row r="34" spans="1:16" ht="12.75">
      <c r="A34" s="20">
        <v>172225.23</v>
      </c>
      <c r="B34" s="17"/>
      <c r="C34" s="2" t="s">
        <v>46</v>
      </c>
      <c r="H34" s="9"/>
      <c r="I34" s="28">
        <f t="shared" si="0"/>
        <v>423720</v>
      </c>
      <c r="K34" s="28">
        <v>423720</v>
      </c>
      <c r="M34" s="28"/>
      <c r="N34" s="58" t="s">
        <v>58</v>
      </c>
      <c r="O34" s="59">
        <v>176550</v>
      </c>
      <c r="P34" s="56">
        <f t="shared" si="1"/>
        <v>600270</v>
      </c>
    </row>
    <row r="35" spans="1:16" ht="12.75">
      <c r="A35" s="20">
        <v>172226.23</v>
      </c>
      <c r="B35" s="17"/>
      <c r="C35" s="2" t="s">
        <v>47</v>
      </c>
      <c r="H35" s="9"/>
      <c r="I35" s="28">
        <f t="shared" si="0"/>
        <v>479952</v>
      </c>
      <c r="K35" s="28">
        <v>479952</v>
      </c>
      <c r="M35" s="28"/>
      <c r="N35" s="58" t="s">
        <v>58</v>
      </c>
      <c r="O35" s="59">
        <v>199980</v>
      </c>
      <c r="P35" s="56">
        <f t="shared" si="1"/>
        <v>679932</v>
      </c>
    </row>
    <row r="36" spans="1:16" ht="12.75">
      <c r="A36" s="20">
        <v>172227.23</v>
      </c>
      <c r="B36" s="17"/>
      <c r="C36" s="2" t="s">
        <v>48</v>
      </c>
      <c r="H36" s="9"/>
      <c r="I36" s="28">
        <f t="shared" si="0"/>
        <v>121284</v>
      </c>
      <c r="K36" s="28">
        <v>121284</v>
      </c>
      <c r="M36" s="28"/>
      <c r="N36" s="58" t="s">
        <v>58</v>
      </c>
      <c r="O36" s="59">
        <v>50535</v>
      </c>
      <c r="P36" s="56">
        <f t="shared" si="1"/>
        <v>171819</v>
      </c>
    </row>
    <row r="37" spans="1:16" ht="12.75">
      <c r="A37" s="20">
        <v>172228.23</v>
      </c>
      <c r="B37" s="17"/>
      <c r="C37" s="2" t="s">
        <v>49</v>
      </c>
      <c r="H37" s="9"/>
      <c r="I37" s="28">
        <f t="shared" si="0"/>
        <v>330737</v>
      </c>
      <c r="K37" s="28">
        <v>330737</v>
      </c>
      <c r="M37" s="28"/>
      <c r="N37" s="58" t="s">
        <v>58</v>
      </c>
      <c r="O37" s="59">
        <v>137807</v>
      </c>
      <c r="P37" s="56">
        <f t="shared" si="1"/>
        <v>468544</v>
      </c>
    </row>
    <row r="38" spans="1:16" ht="12.75">
      <c r="A38" s="20"/>
      <c r="B38" s="17"/>
      <c r="H38" s="9"/>
      <c r="K38" s="28"/>
      <c r="M38" s="28"/>
      <c r="N38" s="57" t="s">
        <v>54</v>
      </c>
      <c r="O38" s="57" t="s">
        <v>55</v>
      </c>
      <c r="P38" s="55" t="s">
        <v>59</v>
      </c>
    </row>
    <row r="39" spans="1:16" ht="12.75">
      <c r="A39" s="20"/>
      <c r="B39" s="17"/>
      <c r="H39" s="9"/>
      <c r="K39" s="28"/>
      <c r="M39" s="28"/>
      <c r="N39" s="57" t="s">
        <v>56</v>
      </c>
      <c r="O39" s="57" t="s">
        <v>57</v>
      </c>
      <c r="P39" s="55" t="s">
        <v>60</v>
      </c>
    </row>
    <row r="40" spans="1:16" ht="12.75">
      <c r="A40" s="20">
        <v>172229.23</v>
      </c>
      <c r="B40" s="17"/>
      <c r="C40" s="2" t="s">
        <v>50</v>
      </c>
      <c r="H40" s="9"/>
      <c r="I40" s="28">
        <f t="shared" si="0"/>
        <v>211200</v>
      </c>
      <c r="K40" s="28">
        <v>211200</v>
      </c>
      <c r="M40" s="28"/>
      <c r="N40" s="58" t="s">
        <v>58</v>
      </c>
      <c r="O40" s="59">
        <v>88000</v>
      </c>
      <c r="P40" s="56">
        <f t="shared" si="1"/>
        <v>299200</v>
      </c>
    </row>
    <row r="41" spans="1:16" ht="12.75">
      <c r="A41" s="20">
        <v>172230.23</v>
      </c>
      <c r="B41" s="17"/>
      <c r="C41" s="2" t="s">
        <v>51</v>
      </c>
      <c r="H41" s="9"/>
      <c r="I41" s="28">
        <f t="shared" si="0"/>
        <v>509712</v>
      </c>
      <c r="K41" s="28">
        <v>509712</v>
      </c>
      <c r="M41" s="28"/>
      <c r="N41" s="58" t="s">
        <v>58</v>
      </c>
      <c r="O41" s="59">
        <v>212380</v>
      </c>
      <c r="P41" s="56">
        <f t="shared" si="1"/>
        <v>722092</v>
      </c>
    </row>
    <row r="42" spans="1:13" ht="12.75" customHeight="1">
      <c r="A42" s="20"/>
      <c r="C42" s="12"/>
      <c r="D42" s="27"/>
      <c r="E42" s="6"/>
      <c r="F42" s="6"/>
      <c r="K42" s="28"/>
      <c r="M42" s="28"/>
    </row>
    <row r="43" spans="1:13" ht="12.75" customHeight="1">
      <c r="A43" s="20"/>
      <c r="C43" s="12"/>
      <c r="D43" s="27"/>
      <c r="E43" s="6"/>
      <c r="F43" s="6"/>
      <c r="G43" s="4" t="s">
        <v>17</v>
      </c>
      <c r="I43" s="52"/>
      <c r="J43" s="30"/>
      <c r="K43" s="51"/>
      <c r="L43" s="30"/>
      <c r="M43" s="30"/>
    </row>
    <row r="44" spans="1:13" ht="12.75" hidden="1">
      <c r="A44" s="15"/>
      <c r="B44" s="6"/>
      <c r="C44" s="12"/>
      <c r="D44" s="27"/>
      <c r="E44" s="6"/>
      <c r="F44" s="6"/>
      <c r="H44" s="9"/>
      <c r="I44" s="50">
        <f>SUM(I9:I43)</f>
        <v>10697000</v>
      </c>
      <c r="J44" s="30"/>
      <c r="K44" s="50">
        <f>SUM(K9:K43)</f>
        <v>10697000</v>
      </c>
      <c r="L44" s="30"/>
      <c r="M44" s="30"/>
    </row>
    <row r="45" spans="1:13" ht="12.75" hidden="1">
      <c r="A45" s="15"/>
      <c r="B45" s="16" t="s">
        <v>13</v>
      </c>
      <c r="C45" s="12"/>
      <c r="D45" s="27"/>
      <c r="E45" s="6"/>
      <c r="F45" s="6"/>
      <c r="H45" s="9"/>
      <c r="J45" s="30"/>
      <c r="K45" s="30"/>
      <c r="L45" s="30"/>
      <c r="M45" s="46"/>
    </row>
    <row r="46" spans="1:13" ht="12.75" hidden="1">
      <c r="A46" s="15" t="s">
        <v>11</v>
      </c>
      <c r="B46" s="6"/>
      <c r="C46" s="12" t="s">
        <v>12</v>
      </c>
      <c r="D46" s="27"/>
      <c r="E46" s="6"/>
      <c r="F46" s="6"/>
      <c r="J46" s="30"/>
      <c r="K46" s="30"/>
      <c r="L46" s="30"/>
      <c r="M46" s="46"/>
    </row>
    <row r="47" spans="1:13" ht="12.75" hidden="1">
      <c r="A47" s="15">
        <v>194101</v>
      </c>
      <c r="B47" s="6"/>
      <c r="C47" s="12" t="s">
        <v>10</v>
      </c>
      <c r="D47" s="27"/>
      <c r="E47" s="6"/>
      <c r="F47" s="6"/>
      <c r="I47" s="28">
        <f>K47+M47</f>
        <v>0</v>
      </c>
      <c r="J47" s="30"/>
      <c r="K47" s="28">
        <v>0</v>
      </c>
      <c r="L47" s="30"/>
      <c r="M47" s="46"/>
    </row>
    <row r="48" spans="1:13" ht="10.5" customHeight="1">
      <c r="A48" s="13"/>
      <c r="B48" s="6"/>
      <c r="C48" s="6"/>
      <c r="D48" s="11"/>
      <c r="E48" s="6"/>
      <c r="F48" s="6"/>
      <c r="H48" s="9"/>
      <c r="I48" s="28">
        <f>K48+M48</f>
        <v>0</v>
      </c>
      <c r="J48" s="30"/>
      <c r="K48" s="28">
        <v>0</v>
      </c>
      <c r="L48" s="30"/>
      <c r="M48" s="46"/>
    </row>
    <row r="49" spans="1:13" ht="12.75">
      <c r="A49" s="10"/>
      <c r="B49" s="5"/>
      <c r="C49" s="18" t="s">
        <v>4</v>
      </c>
      <c r="D49" s="18"/>
      <c r="E49" s="18"/>
      <c r="F49" s="18"/>
      <c r="G49" s="18"/>
      <c r="H49" s="18"/>
      <c r="J49" s="30"/>
      <c r="K49" s="35"/>
      <c r="L49" s="30"/>
      <c r="M49" s="47"/>
    </row>
    <row r="50" spans="1:13" ht="7.5" customHeight="1">
      <c r="A50" s="10"/>
      <c r="B50" s="5"/>
      <c r="C50" s="18"/>
      <c r="D50" s="18"/>
      <c r="E50" s="18"/>
      <c r="F50" s="18"/>
      <c r="H50" s="18"/>
      <c r="I50" s="18"/>
      <c r="J50" s="18"/>
      <c r="K50" s="18"/>
      <c r="L50" s="18"/>
      <c r="M50" s="18"/>
    </row>
    <row r="51" spans="1:16" s="17" customFormat="1" ht="12.75">
      <c r="A51" s="14">
        <v>172298</v>
      </c>
      <c r="B51" s="7" t="s">
        <v>14</v>
      </c>
      <c r="C51" s="16"/>
      <c r="D51" s="18"/>
      <c r="E51" s="16"/>
      <c r="F51" s="16"/>
      <c r="G51" s="19"/>
      <c r="H51" s="19"/>
      <c r="I51" s="36"/>
      <c r="J51" s="36"/>
      <c r="K51" s="33"/>
      <c r="L51" s="34"/>
      <c r="M51" s="44"/>
      <c r="N51" s="2"/>
      <c r="O51" s="2"/>
      <c r="P51" s="2"/>
    </row>
    <row r="52" spans="1:13" s="17" customFormat="1" ht="6.75" customHeight="1">
      <c r="A52" s="23"/>
      <c r="B52" s="16"/>
      <c r="C52" s="16"/>
      <c r="D52" s="18"/>
      <c r="E52" s="16"/>
      <c r="F52" s="16"/>
      <c r="G52" s="19"/>
      <c r="H52" s="19"/>
      <c r="I52" s="37"/>
      <c r="J52" s="37"/>
      <c r="K52" s="33"/>
      <c r="L52" s="34"/>
      <c r="M52" s="45"/>
    </row>
    <row r="53" spans="1:16" ht="12.75" customHeight="1">
      <c r="A53" s="2"/>
      <c r="C53" s="12" t="s">
        <v>9</v>
      </c>
      <c r="D53" s="27"/>
      <c r="E53" s="6"/>
      <c r="F53" s="6"/>
      <c r="I53" s="37"/>
      <c r="J53" s="37"/>
      <c r="K53" s="33"/>
      <c r="L53" s="34"/>
      <c r="M53" s="45"/>
      <c r="N53" s="17"/>
      <c r="O53" s="17"/>
      <c r="P53" s="17"/>
    </row>
    <row r="54" spans="1:16" s="17" customFormat="1" ht="12.75">
      <c r="A54" s="23"/>
      <c r="B54" s="16"/>
      <c r="C54" s="16"/>
      <c r="D54" s="18"/>
      <c r="E54" s="16"/>
      <c r="F54" s="16"/>
      <c r="G54" s="19"/>
      <c r="H54" s="19"/>
      <c r="I54" s="28">
        <f>(K54)+(M54)</f>
        <v>0</v>
      </c>
      <c r="J54" s="30"/>
      <c r="K54" s="28">
        <v>0</v>
      </c>
      <c r="L54" s="30"/>
      <c r="M54" s="30"/>
      <c r="N54" s="2"/>
      <c r="O54" s="2"/>
      <c r="P54" s="2"/>
    </row>
    <row r="55" spans="1:13" s="17" customFormat="1" ht="12.75">
      <c r="A55" s="14"/>
      <c r="B55" s="25"/>
      <c r="C55" s="18" t="s">
        <v>5</v>
      </c>
      <c r="D55" s="18"/>
      <c r="E55" s="18"/>
      <c r="F55" s="18"/>
      <c r="G55" s="18"/>
      <c r="H55" s="18"/>
      <c r="I55" s="37"/>
      <c r="J55" s="37"/>
      <c r="K55" s="38"/>
      <c r="L55" s="37"/>
      <c r="M55" s="48"/>
    </row>
    <row r="56" spans="1:13" s="17" customFormat="1" ht="6.75" customHeight="1">
      <c r="A56" s="23"/>
      <c r="B56" s="16"/>
      <c r="C56" s="16"/>
      <c r="D56" s="8"/>
      <c r="E56" s="16"/>
      <c r="F56" s="16"/>
      <c r="G56" s="26"/>
      <c r="H56" s="19"/>
      <c r="I56" s="18"/>
      <c r="J56" s="18"/>
      <c r="K56" s="18"/>
      <c r="L56" s="18"/>
      <c r="M56" s="18"/>
    </row>
    <row r="57" spans="1:13" s="17" customFormat="1" ht="12.75">
      <c r="A57" s="14">
        <v>172299</v>
      </c>
      <c r="B57" s="7" t="s">
        <v>6</v>
      </c>
      <c r="C57" s="16"/>
      <c r="D57" s="18"/>
      <c r="E57" s="16"/>
      <c r="F57" s="16"/>
      <c r="G57" s="19"/>
      <c r="H57" s="19"/>
      <c r="I57" s="39"/>
      <c r="J57" s="37"/>
      <c r="K57" s="38"/>
      <c r="L57" s="40"/>
      <c r="M57" s="48"/>
    </row>
    <row r="58" spans="1:13" s="17" customFormat="1" ht="6" customHeight="1">
      <c r="A58" s="23"/>
      <c r="B58" s="16"/>
      <c r="C58" s="16"/>
      <c r="D58" s="18"/>
      <c r="E58" s="16"/>
      <c r="F58" s="16"/>
      <c r="G58" s="19"/>
      <c r="H58" s="19"/>
      <c r="I58" s="37"/>
      <c r="J58" s="37"/>
      <c r="K58" s="38"/>
      <c r="L58" s="37"/>
      <c r="M58" s="48"/>
    </row>
    <row r="59" spans="1:16" ht="12.75">
      <c r="A59" s="15"/>
      <c r="B59" s="6"/>
      <c r="C59" s="12" t="s">
        <v>7</v>
      </c>
      <c r="D59" s="53"/>
      <c r="E59" s="6"/>
      <c r="F59" s="6"/>
      <c r="I59" s="37"/>
      <c r="J59" s="37"/>
      <c r="K59" s="38"/>
      <c r="L59" s="37"/>
      <c r="M59" s="48"/>
      <c r="N59" s="17"/>
      <c r="O59" s="17"/>
      <c r="P59" s="17"/>
    </row>
    <row r="60" spans="1:16" s="17" customFormat="1" ht="12.75">
      <c r="A60" s="23"/>
      <c r="B60" s="16"/>
      <c r="C60" s="16"/>
      <c r="D60" s="18"/>
      <c r="E60" s="16"/>
      <c r="F60" s="16"/>
      <c r="G60" s="24"/>
      <c r="H60" s="24"/>
      <c r="I60" s="28">
        <f>(K60)+(M60)</f>
        <v>0</v>
      </c>
      <c r="J60" s="30"/>
      <c r="K60" s="31">
        <v>0</v>
      </c>
      <c r="L60" s="30">
        <f>(I60)</f>
        <v>0</v>
      </c>
      <c r="M60" s="30">
        <v>0</v>
      </c>
      <c r="N60" s="2"/>
      <c r="O60" s="2"/>
      <c r="P60" s="2"/>
    </row>
    <row r="61" spans="1:13" s="17" customFormat="1" ht="12.75">
      <c r="A61" s="23"/>
      <c r="B61" s="16"/>
      <c r="C61" s="16" t="s">
        <v>8</v>
      </c>
      <c r="D61" s="18"/>
      <c r="E61" s="16"/>
      <c r="F61" s="16"/>
      <c r="G61" s="17" t="s">
        <v>15</v>
      </c>
      <c r="I61" s="40"/>
      <c r="J61" s="37"/>
      <c r="K61" s="38"/>
      <c r="L61" s="37"/>
      <c r="M61" s="48"/>
    </row>
    <row r="62" spans="1:16" ht="12.75">
      <c r="A62" s="22"/>
      <c r="B62" s="6"/>
      <c r="C62" s="6"/>
      <c r="D62" s="6"/>
      <c r="E62" s="6"/>
      <c r="F62" s="6"/>
      <c r="G62" s="9"/>
      <c r="H62" s="9"/>
      <c r="I62" s="37">
        <f>(I44)+(I54)+(I60)</f>
        <v>10697000</v>
      </c>
      <c r="J62" s="37"/>
      <c r="K62" s="37">
        <f>(K44)+(K54)+(K60)</f>
        <v>10697000</v>
      </c>
      <c r="L62" s="37">
        <f>(I62)</f>
        <v>10697000</v>
      </c>
      <c r="M62" s="49">
        <f>SUM(M9:M61)</f>
        <v>0</v>
      </c>
      <c r="N62" s="17"/>
      <c r="O62" s="17"/>
      <c r="P62" s="17"/>
    </row>
    <row r="63" spans="1:13" ht="12.75">
      <c r="A63" s="1"/>
      <c r="B63" s="6"/>
      <c r="C63" s="6"/>
      <c r="D63" s="11"/>
      <c r="E63" s="6"/>
      <c r="F63" s="6"/>
      <c r="G63" s="12"/>
      <c r="H63" s="9"/>
      <c r="I63" s="30"/>
      <c r="J63" s="30"/>
      <c r="K63" s="41"/>
      <c r="L63" s="30"/>
      <c r="M63" s="46"/>
    </row>
    <row r="64" spans="1:13" ht="12.75">
      <c r="A64" s="1"/>
      <c r="B64" s="6"/>
      <c r="C64" s="6"/>
      <c r="D64" s="11"/>
      <c r="E64" s="6"/>
      <c r="F64" s="6"/>
      <c r="G64" s="19"/>
      <c r="H64" s="19"/>
      <c r="I64" s="32"/>
      <c r="J64" s="30"/>
      <c r="K64" s="30"/>
      <c r="L64" s="42"/>
      <c r="M64" s="46"/>
    </row>
    <row r="65" spans="3:13" ht="12.75">
      <c r="C65" s="4"/>
      <c r="I65" s="40"/>
      <c r="J65" s="37"/>
      <c r="K65" s="38"/>
      <c r="L65" s="42"/>
      <c r="M65" s="46"/>
    </row>
    <row r="66" ht="12.75">
      <c r="L66" s="42"/>
    </row>
    <row r="67" ht="12.75">
      <c r="L67" s="42"/>
    </row>
    <row r="68" ht="12.75">
      <c r="L68" s="42"/>
    </row>
    <row r="69" ht="12.75">
      <c r="L69" s="42"/>
    </row>
    <row r="70" ht="12.75">
      <c r="L70" s="42"/>
    </row>
  </sheetData>
  <sheetProtection password="ECF4" sheet="1"/>
  <mergeCells count="4">
    <mergeCell ref="B1:M1"/>
    <mergeCell ref="B2:M2"/>
    <mergeCell ref="B3:M3"/>
    <mergeCell ref="B4:M4"/>
  </mergeCells>
  <printOptions/>
  <pageMargins left="0.25" right="0.25" top="0.75" bottom="0.75" header="0.3" footer="0.3"/>
  <pageSetup horizontalDpi="600" verticalDpi="600" orientation="landscape" r:id="rId1"/>
  <headerFooter>
    <oddHeader>&amp;RCBVIP SFY23
June 8,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2022-06-14T18:42:54Z</dcterms:modified>
  <cp:category/>
  <cp:version/>
  <cp:contentType/>
  <cp:contentStatus/>
</cp:coreProperties>
</file>