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SFY20 AA" sheetId="1" r:id="rId1"/>
  </sheets>
  <definedNames>
    <definedName name="_xlnm.Print_Area" localSheetId="0">'SFY20 AA'!$A$1:$I$67</definedName>
  </definedNames>
  <calcPr fullCalcOnLoad="1"/>
</workbook>
</file>

<file path=xl/sharedStrings.xml><?xml version="1.0" encoding="utf-8"?>
<sst xmlns="http://schemas.openxmlformats.org/spreadsheetml/2006/main" count="58" uniqueCount="57">
  <si>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</si>
  <si>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</si>
  <si>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</si>
  <si>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</si>
  <si>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</si>
  <si>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</si>
  <si>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</si>
  <si>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Administration Funds</t>
  </si>
  <si>
    <t>TOTAL</t>
  </si>
  <si>
    <t>Undesignated General Revenue</t>
  </si>
  <si>
    <t>Program Title:  Adult Redeploy Illinois</t>
  </si>
  <si>
    <t>4th Judicial Circuit</t>
  </si>
  <si>
    <t>2nd Judicial Circuit</t>
  </si>
  <si>
    <t>Grundy County</t>
  </si>
  <si>
    <t>1941XX</t>
  </si>
  <si>
    <t>TBD</t>
  </si>
  <si>
    <t>Program Title:  Non-Competitive Planning Grants</t>
  </si>
  <si>
    <t>9th Judicial Circuit</t>
  </si>
  <si>
    <t>Boone</t>
  </si>
  <si>
    <t>DuPage</t>
  </si>
  <si>
    <t>Grundy</t>
  </si>
  <si>
    <t>Jersey</t>
  </si>
  <si>
    <t>Lake</t>
  </si>
  <si>
    <t>LaSalle</t>
  </si>
  <si>
    <t>Macon</t>
  </si>
  <si>
    <t>Madison</t>
  </si>
  <si>
    <t>Peoria</t>
  </si>
  <si>
    <t>Sangamon</t>
  </si>
  <si>
    <t>Will</t>
  </si>
  <si>
    <t>DeKalb</t>
  </si>
  <si>
    <t>Kendall</t>
  </si>
  <si>
    <t>Continuing sites:</t>
  </si>
  <si>
    <t>Unallocated</t>
  </si>
  <si>
    <t>Adult Redeploy Illinois</t>
  </si>
  <si>
    <t>20th Judicial Circuit</t>
  </si>
  <si>
    <t xml:space="preserve">McLean </t>
  </si>
  <si>
    <t>Winnebago (Drug Ct and TIP Ct)</t>
  </si>
  <si>
    <t>Program Title:  Treatment Alternative Court</t>
  </si>
  <si>
    <t>Program Title:  Collaborative Planning Initiative</t>
  </si>
  <si>
    <t>McHenry County</t>
  </si>
  <si>
    <t xml:space="preserve">Program Title:  Planning Grant </t>
  </si>
  <si>
    <t>ARI</t>
  </si>
  <si>
    <t>Amount</t>
  </si>
  <si>
    <t xml:space="preserve">Amount </t>
  </si>
  <si>
    <t xml:space="preserve">Grant </t>
  </si>
  <si>
    <t>Total</t>
  </si>
  <si>
    <t>LaSalle TAC</t>
  </si>
  <si>
    <t>Washington / Perry</t>
  </si>
  <si>
    <t>Adams</t>
  </si>
  <si>
    <t>ATTACHMENT A</t>
  </si>
  <si>
    <t>Program Title:  Rehabilitation Alternative Program</t>
  </si>
  <si>
    <t>Program Title:  Drug / DUI Court</t>
  </si>
  <si>
    <t>DeKalb County</t>
  </si>
  <si>
    <t>SFY20 PLAN</t>
  </si>
  <si>
    <t>LaSalle DC</t>
  </si>
  <si>
    <t>Cook (RAP Court/RRP)</t>
  </si>
  <si>
    <t>Cook (ACT Court)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</si>
</sst>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164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64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64" fontId="3" fillId="0" borderId="0" xfId="60" applyNumberFormat="1" applyFont="1" applyFill="1" applyAlignment="1">
      <alignment horizontal="center"/>
    </xf>
    <xf numFmtId="164" fontId="9" fillId="0" borderId="0" xfId="60" applyNumberFormat="1" applyFont="1" applyFill="1" applyAlignment="1">
      <alignment horizontal="center"/>
    </xf>
    <xf numFmtId="164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64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 horizontal="right" vertical="top"/>
    </xf>
    <xf numFmtId="8" fontId="4" fillId="0" borderId="10" xfId="0" applyNumberFormat="1" applyFont="1" applyFill="1" applyBorder="1" applyAlignment="1">
      <alignment horizontal="right" vertical="top"/>
    </xf>
    <xf numFmtId="8" fontId="4" fillId="0" borderId="10" xfId="0" applyNumberFormat="1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8" fontId="50" fillId="0" borderId="0" xfId="0" applyNumberFormat="1" applyFont="1" applyFill="1" applyAlignment="1">
      <alignment horizontal="right" vertical="top"/>
    </xf>
    <xf numFmtId="8" fontId="51" fillId="0" borderId="0" xfId="61" applyNumberFormat="1" applyFont="1" applyFill="1">
      <alignment/>
      <protection/>
    </xf>
    <xf numFmtId="8" fontId="9" fillId="13" borderId="0" xfId="60" applyNumberFormat="1" applyFont="1" applyFill="1" applyAlignment="1">
      <alignment horizontal="center"/>
    </xf>
    <xf numFmtId="0" fontId="4" fillId="13" borderId="0" xfId="0" applyFont="1" applyFill="1" applyAlignment="1">
      <alignment/>
    </xf>
    <xf numFmtId="8" fontId="4" fillId="13" borderId="0" xfId="0" applyNumberFormat="1" applyFont="1" applyFill="1" applyAlignment="1">
      <alignment horizontal="right" vertical="top"/>
    </xf>
    <xf numFmtId="0" fontId="50" fillId="13" borderId="0" xfId="0" applyFont="1" applyFill="1" applyAlignment="1">
      <alignment/>
    </xf>
    <xf numFmtId="5" fontId="4" fillId="13" borderId="0" xfId="0" applyNumberFormat="1" applyFont="1" applyFill="1" applyAlignment="1">
      <alignment/>
    </xf>
    <xf numFmtId="0" fontId="9" fillId="13" borderId="0" xfId="0" applyFont="1" applyFill="1" applyAlignment="1">
      <alignment/>
    </xf>
    <xf numFmtId="5" fontId="9" fillId="13" borderId="0" xfId="0" applyNumberFormat="1" applyFont="1" applyFill="1" applyAlignment="1">
      <alignment/>
    </xf>
    <xf numFmtId="8" fontId="9" fillId="13" borderId="0" xfId="0" applyNumberFormat="1" applyFont="1" applyFill="1" applyAlignment="1">
      <alignment/>
    </xf>
    <xf numFmtId="8" fontId="9" fillId="11" borderId="0" xfId="60" applyNumberFormat="1" applyFont="1" applyFill="1" applyAlignment="1">
      <alignment horizontal="center"/>
    </xf>
    <xf numFmtId="0" fontId="4" fillId="11" borderId="0" xfId="0" applyFont="1" applyFill="1" applyAlignment="1">
      <alignment/>
    </xf>
    <xf numFmtId="8" fontId="4" fillId="11" borderId="0" xfId="0" applyNumberFormat="1" applyFont="1" applyFill="1" applyAlignment="1">
      <alignment horizontal="right" vertical="top"/>
    </xf>
    <xf numFmtId="0" fontId="50" fillId="11" borderId="0" xfId="0" applyFont="1" applyFill="1" applyAlignment="1">
      <alignment/>
    </xf>
    <xf numFmtId="0" fontId="9" fillId="11" borderId="0" xfId="0" applyFont="1" applyFill="1" applyAlignment="1">
      <alignment/>
    </xf>
    <xf numFmtId="8" fontId="9" fillId="11" borderId="0" xfId="0" applyNumberFormat="1" applyFont="1" applyFill="1" applyAlignment="1">
      <alignment/>
    </xf>
    <xf numFmtId="0" fontId="9" fillId="12" borderId="0" xfId="0" applyFont="1" applyFill="1" applyAlignment="1">
      <alignment horizontal="center"/>
    </xf>
    <xf numFmtId="8" fontId="9" fillId="12" borderId="0" xfId="60" applyNumberFormat="1" applyFont="1" applyFill="1" applyAlignment="1">
      <alignment horizontal="center"/>
    </xf>
    <xf numFmtId="0" fontId="4" fillId="12" borderId="0" xfId="0" applyFont="1" applyFill="1" applyAlignment="1">
      <alignment/>
    </xf>
    <xf numFmtId="8" fontId="4" fillId="12" borderId="0" xfId="0" applyNumberFormat="1" applyFont="1" applyFill="1" applyAlignment="1">
      <alignment horizontal="right" vertical="top"/>
    </xf>
    <xf numFmtId="0" fontId="50" fillId="12" borderId="0" xfId="0" applyFont="1" applyFill="1" applyAlignment="1">
      <alignment/>
    </xf>
    <xf numFmtId="0" fontId="9" fillId="12" borderId="0" xfId="0" applyFont="1" applyFill="1" applyAlignment="1">
      <alignment/>
    </xf>
    <xf numFmtId="8" fontId="9" fillId="12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164" fontId="52" fillId="0" borderId="0" xfId="60" applyNumberFormat="1" applyFont="1" applyFill="1" applyAlignment="1">
      <alignment horizontal="center"/>
    </xf>
    <xf numFmtId="0" fontId="52" fillId="0" borderId="0" xfId="61" applyFont="1" applyFill="1">
      <alignment/>
      <protection/>
    </xf>
    <xf numFmtId="0" fontId="52" fillId="0" borderId="0" xfId="61" applyFont="1" applyFill="1" applyAlignment="1">
      <alignment horizontal="center"/>
      <protection/>
    </xf>
    <xf numFmtId="5" fontId="52" fillId="0" borderId="0" xfId="0" applyNumberFormat="1" applyFont="1" applyFill="1" applyAlignment="1">
      <alignment/>
    </xf>
    <xf numFmtId="5" fontId="52" fillId="0" borderId="0" xfId="61" applyNumberFormat="1" applyFont="1" applyFill="1">
      <alignment/>
      <protection/>
    </xf>
    <xf numFmtId="8" fontId="52" fillId="0" borderId="0" xfId="0" applyNumberFormat="1" applyFont="1" applyFill="1" applyAlignment="1">
      <alignment/>
    </xf>
    <xf numFmtId="8" fontId="52" fillId="0" borderId="0" xfId="61" applyNumberFormat="1" applyFont="1" applyFill="1">
      <alignment/>
      <protection/>
    </xf>
    <xf numFmtId="8" fontId="52" fillId="0" borderId="0" xfId="0" applyNumberFormat="1" applyFont="1" applyFill="1" applyAlignment="1">
      <alignment horizontal="right" vertical="top"/>
    </xf>
    <xf numFmtId="39" fontId="52" fillId="0" borderId="0" xfId="61" applyNumberFormat="1" applyFont="1" applyFill="1" applyAlignment="1">
      <alignment horizontal="right"/>
      <protection/>
    </xf>
    <xf numFmtId="8" fontId="52" fillId="13" borderId="0" xfId="0" applyNumberFormat="1" applyFont="1" applyFill="1" applyAlignment="1">
      <alignment horizontal="right" vertical="top"/>
    </xf>
    <xf numFmtId="8" fontId="52" fillId="12" borderId="0" xfId="0" applyNumberFormat="1" applyFont="1" applyFill="1" applyAlignment="1">
      <alignment horizontal="right" vertical="top"/>
    </xf>
    <xf numFmtId="8" fontId="52" fillId="11" borderId="0" xfId="0" applyNumberFormat="1" applyFont="1" applyFill="1" applyAlignment="1">
      <alignment horizontal="right" vertical="top"/>
    </xf>
    <xf numFmtId="0" fontId="52" fillId="0" borderId="0" xfId="0" applyFont="1" applyFill="1" applyAlignment="1">
      <alignment/>
    </xf>
    <xf numFmtId="0" fontId="53" fillId="0" borderId="0" xfId="61" applyFont="1" applyFill="1">
      <alignment/>
      <protection/>
    </xf>
    <xf numFmtId="0" fontId="53" fillId="0" borderId="0" xfId="61" applyFont="1" applyFill="1" applyAlignment="1">
      <alignment horizontal="center"/>
      <protection/>
    </xf>
    <xf numFmtId="5" fontId="53" fillId="0" borderId="0" xfId="0" applyNumberFormat="1" applyFont="1" applyFill="1" applyAlignment="1">
      <alignment/>
    </xf>
    <xf numFmtId="5" fontId="53" fillId="0" borderId="0" xfId="61" applyNumberFormat="1" applyFont="1" applyFill="1">
      <alignment/>
      <protection/>
    </xf>
    <xf numFmtId="8" fontId="53" fillId="0" borderId="0" xfId="0" applyNumberFormat="1" applyFont="1" applyFill="1" applyAlignment="1">
      <alignment/>
    </xf>
    <xf numFmtId="8" fontId="53" fillId="0" borderId="0" xfId="61" applyNumberFormat="1" applyFont="1" applyFill="1">
      <alignment/>
      <protection/>
    </xf>
    <xf numFmtId="8" fontId="53" fillId="0" borderId="0" xfId="0" applyNumberFormat="1" applyFont="1" applyFill="1" applyAlignment="1">
      <alignment horizontal="right" vertical="top"/>
    </xf>
    <xf numFmtId="39" fontId="53" fillId="0" borderId="0" xfId="61" applyNumberFormat="1" applyFont="1" applyFill="1" applyAlignment="1">
      <alignment horizontal="right"/>
      <protection/>
    </xf>
    <xf numFmtId="8" fontId="53" fillId="13" borderId="0" xfId="0" applyNumberFormat="1" applyFont="1" applyFill="1" applyAlignment="1">
      <alignment horizontal="right" vertical="top"/>
    </xf>
    <xf numFmtId="8" fontId="53" fillId="12" borderId="0" xfId="0" applyNumberFormat="1" applyFont="1" applyFill="1" applyAlignment="1">
      <alignment horizontal="right" vertical="top"/>
    </xf>
    <xf numFmtId="8" fontId="53" fillId="11" borderId="0" xfId="0" applyNumberFormat="1" applyFont="1" applyFill="1" applyAlignment="1">
      <alignment horizontal="right" vertical="top"/>
    </xf>
    <xf numFmtId="0" fontId="53" fillId="0" borderId="0" xfId="0" applyFont="1" applyFill="1" applyAlignment="1">
      <alignment/>
    </xf>
    <xf numFmtId="164" fontId="50" fillId="0" borderId="0" xfId="61" applyNumberFormat="1" applyFont="1" applyFill="1" applyAlignment="1">
      <alignment horizontal="center"/>
      <protection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5">
      <selection activeCell="C25" sqref="C25"/>
    </sheetView>
  </sheetViews>
  <sheetFormatPr defaultColWidth="9.140625" defaultRowHeight="15"/>
  <cols>
    <col min="1" max="1" width="10.8515625" style="21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13.00390625" style="4" customWidth="1"/>
    <col min="9" max="9" width="14.7109375" style="28" bestFit="1" customWidth="1"/>
    <col min="10" max="10" width="3.28125" style="28" hidden="1" customWidth="1"/>
    <col min="11" max="11" width="14.00390625" style="29" hidden="1" customWidth="1"/>
    <col min="12" max="12" width="14.00390625" style="28" hidden="1" customWidth="1"/>
    <col min="13" max="13" width="12.8515625" style="42" hidden="1" customWidth="1"/>
    <col min="14" max="14" width="12.8515625" style="2" hidden="1" customWidth="1"/>
    <col min="15" max="15" width="13.7109375" style="2" hidden="1" customWidth="1"/>
    <col min="16" max="16" width="14.00390625" style="2" hidden="1" customWidth="1"/>
    <col min="17" max="16384" width="9.140625" style="2" customWidth="1"/>
  </cols>
  <sheetData>
    <row r="1" spans="1:13" ht="18.75">
      <c r="A1" s="1"/>
      <c r="B1" s="104" t="s">
        <v>33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.75">
      <c r="A2" s="1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1" customHeight="1">
      <c r="A3" s="3"/>
      <c r="B3" s="105" t="s">
        <v>49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9" customHeight="1">
      <c r="A4" s="1"/>
    </row>
    <row r="5" spans="1:16" ht="12.75">
      <c r="A5" s="20"/>
      <c r="B5" s="17" t="s">
        <v>10</v>
      </c>
      <c r="H5" s="9"/>
      <c r="J5" s="30"/>
      <c r="K5" s="33" t="s">
        <v>0</v>
      </c>
      <c r="L5" s="34" t="s">
        <v>1</v>
      </c>
      <c r="M5" s="43"/>
      <c r="N5" s="56" t="s">
        <v>41</v>
      </c>
      <c r="O5" s="70">
        <v>318</v>
      </c>
      <c r="P5" s="64" t="s">
        <v>44</v>
      </c>
    </row>
    <row r="6" spans="1:16" ht="12.75">
      <c r="A6" s="20"/>
      <c r="H6" s="9"/>
      <c r="J6" s="30"/>
      <c r="K6" s="33" t="s">
        <v>2</v>
      </c>
      <c r="L6" s="34" t="s">
        <v>2</v>
      </c>
      <c r="M6" s="44" t="s">
        <v>3</v>
      </c>
      <c r="N6" s="56" t="s">
        <v>42</v>
      </c>
      <c r="O6" s="71" t="s">
        <v>43</v>
      </c>
      <c r="P6" s="64" t="s">
        <v>45</v>
      </c>
    </row>
    <row r="7" spans="1:16" ht="12.75">
      <c r="A7" s="20"/>
      <c r="C7" s="17" t="s">
        <v>31</v>
      </c>
      <c r="H7" s="9"/>
      <c r="J7" s="30"/>
      <c r="K7" s="33"/>
      <c r="L7" s="34"/>
      <c r="M7" s="44"/>
      <c r="N7" s="57"/>
      <c r="O7" s="72"/>
      <c r="P7" s="65"/>
    </row>
    <row r="8" spans="1:16" ht="12.75">
      <c r="A8" s="20">
        <v>192003</v>
      </c>
      <c r="C8" s="2" t="s">
        <v>34</v>
      </c>
      <c r="H8" s="9"/>
      <c r="I8" s="28">
        <f aca="true" t="shared" si="0" ref="I8:I32">(K8)+(M8)</f>
        <v>478530</v>
      </c>
      <c r="J8" s="30"/>
      <c r="K8" s="49">
        <v>478530</v>
      </c>
      <c r="L8" s="49"/>
      <c r="M8" s="49"/>
      <c r="N8" s="58"/>
      <c r="O8" s="73"/>
      <c r="P8" s="66">
        <f aca="true" t="shared" si="1" ref="P8:P31">SUM(N8:O8)</f>
        <v>0</v>
      </c>
    </row>
    <row r="9" spans="1:16" s="53" customFormat="1" ht="12.75">
      <c r="A9" s="20">
        <v>192050</v>
      </c>
      <c r="B9" s="2"/>
      <c r="C9" s="2" t="s">
        <v>12</v>
      </c>
      <c r="D9" s="2"/>
      <c r="E9" s="2"/>
      <c r="F9" s="2"/>
      <c r="G9" s="4"/>
      <c r="H9" s="9"/>
      <c r="I9" s="28">
        <f t="shared" si="0"/>
        <v>391903</v>
      </c>
      <c r="J9" s="30"/>
      <c r="K9" s="49">
        <v>391903</v>
      </c>
      <c r="L9" s="49"/>
      <c r="M9" s="49"/>
      <c r="N9" s="58"/>
      <c r="O9" s="73"/>
      <c r="P9" s="66">
        <f t="shared" si="1"/>
        <v>0</v>
      </c>
    </row>
    <row r="10" spans="1:16" ht="12.75">
      <c r="A10" s="20">
        <v>192031</v>
      </c>
      <c r="B10" s="53"/>
      <c r="C10" s="2" t="s">
        <v>11</v>
      </c>
      <c r="H10" s="9"/>
      <c r="I10" s="28">
        <f t="shared" si="0"/>
        <v>454408</v>
      </c>
      <c r="J10" s="30"/>
      <c r="K10" s="49">
        <v>454408</v>
      </c>
      <c r="L10" s="54"/>
      <c r="M10" s="54"/>
      <c r="N10" s="58"/>
      <c r="O10" s="73"/>
      <c r="P10" s="66">
        <f t="shared" si="1"/>
        <v>0</v>
      </c>
    </row>
    <row r="11" spans="1:16" ht="12.75">
      <c r="A11" s="20">
        <v>192022</v>
      </c>
      <c r="C11" s="2" t="s">
        <v>17</v>
      </c>
      <c r="H11" s="9"/>
      <c r="I11" s="28">
        <f t="shared" si="0"/>
        <v>421887</v>
      </c>
      <c r="J11" s="30"/>
      <c r="K11" s="49">
        <v>421887</v>
      </c>
      <c r="L11" s="49"/>
      <c r="M11" s="49"/>
      <c r="N11" s="58"/>
      <c r="O11" s="73"/>
      <c r="P11" s="66">
        <f t="shared" si="1"/>
        <v>0</v>
      </c>
    </row>
    <row r="12" spans="1:16" s="53" customFormat="1" ht="12.75">
      <c r="A12" s="20">
        <v>192070</v>
      </c>
      <c r="C12" s="2" t="s">
        <v>48</v>
      </c>
      <c r="D12" s="27"/>
      <c r="E12" s="6"/>
      <c r="F12" s="6"/>
      <c r="G12" s="4"/>
      <c r="H12" s="4"/>
      <c r="I12" s="28">
        <f t="shared" si="0"/>
        <v>515383</v>
      </c>
      <c r="J12" s="30"/>
      <c r="K12" s="49">
        <v>515383</v>
      </c>
      <c r="L12" s="54"/>
      <c r="M12" s="54"/>
      <c r="N12" s="58"/>
      <c r="O12" s="73"/>
      <c r="P12" s="66">
        <f t="shared" si="1"/>
        <v>0</v>
      </c>
    </row>
    <row r="13" spans="1:16" ht="12.75">
      <c r="A13" s="20">
        <v>192028</v>
      </c>
      <c r="B13" s="53"/>
      <c r="C13" s="2" t="s">
        <v>18</v>
      </c>
      <c r="H13" s="9"/>
      <c r="I13" s="28">
        <f t="shared" si="0"/>
        <v>132668</v>
      </c>
      <c r="J13" s="30"/>
      <c r="K13" s="49">
        <v>132668</v>
      </c>
      <c r="L13" s="54"/>
      <c r="M13" s="54"/>
      <c r="N13" s="58"/>
      <c r="O13" s="73"/>
      <c r="P13" s="66">
        <f t="shared" si="1"/>
        <v>0</v>
      </c>
    </row>
    <row r="14" spans="1:16" ht="12.75">
      <c r="A14" s="20">
        <v>192052</v>
      </c>
      <c r="C14" s="2" t="s">
        <v>56</v>
      </c>
      <c r="H14" s="9"/>
      <c r="I14" s="28">
        <f t="shared" si="0"/>
        <v>965044</v>
      </c>
      <c r="J14" s="30"/>
      <c r="K14" s="49">
        <v>965044</v>
      </c>
      <c r="L14" s="49"/>
      <c r="M14" s="49"/>
      <c r="N14" s="58"/>
      <c r="O14" s="73"/>
      <c r="P14" s="66">
        <f t="shared" si="1"/>
        <v>0</v>
      </c>
    </row>
    <row r="15" spans="1:16" ht="12.75" customHeight="1">
      <c r="A15" s="20">
        <v>192075</v>
      </c>
      <c r="C15" s="2" t="s">
        <v>55</v>
      </c>
      <c r="D15" s="27"/>
      <c r="E15" s="6"/>
      <c r="F15" s="6"/>
      <c r="I15" s="28">
        <f>(K15)+(M15)</f>
        <v>432713</v>
      </c>
      <c r="J15" s="30"/>
      <c r="K15" s="49">
        <v>432713</v>
      </c>
      <c r="L15" s="49"/>
      <c r="M15" s="49"/>
      <c r="N15" s="58"/>
      <c r="O15" s="73"/>
      <c r="P15" s="66">
        <f>SUM(N15:O15)</f>
        <v>0</v>
      </c>
    </row>
    <row r="16" spans="1:16" ht="12.75">
      <c r="A16" s="20">
        <v>192068</v>
      </c>
      <c r="C16" s="2" t="s">
        <v>29</v>
      </c>
      <c r="H16" s="9"/>
      <c r="I16" s="28">
        <f t="shared" si="0"/>
        <v>388653</v>
      </c>
      <c r="J16" s="30"/>
      <c r="K16" s="49">
        <v>388653</v>
      </c>
      <c r="L16" s="49"/>
      <c r="M16" s="49"/>
      <c r="N16" s="58"/>
      <c r="O16" s="73"/>
      <c r="P16" s="66">
        <f t="shared" si="1"/>
        <v>0</v>
      </c>
    </row>
    <row r="17" spans="1:16" ht="12.75">
      <c r="A17" s="20">
        <v>192001</v>
      </c>
      <c r="C17" s="2" t="s">
        <v>19</v>
      </c>
      <c r="H17" s="9"/>
      <c r="I17" s="28">
        <f t="shared" si="0"/>
        <v>329776</v>
      </c>
      <c r="J17" s="30"/>
      <c r="K17" s="49">
        <v>329776</v>
      </c>
      <c r="L17" s="49"/>
      <c r="M17" s="49"/>
      <c r="N17" s="58"/>
      <c r="O17" s="73"/>
      <c r="P17" s="66">
        <f t="shared" si="1"/>
        <v>0</v>
      </c>
    </row>
    <row r="18" spans="1:16" ht="12.75">
      <c r="A18" s="20">
        <v>192065</v>
      </c>
      <c r="C18" s="2" t="s">
        <v>20</v>
      </c>
      <c r="H18" s="9"/>
      <c r="I18" s="28">
        <f t="shared" si="0"/>
        <v>132388</v>
      </c>
      <c r="J18" s="30"/>
      <c r="K18" s="49">
        <v>132388</v>
      </c>
      <c r="L18" s="49"/>
      <c r="M18" s="49"/>
      <c r="N18" s="58"/>
      <c r="O18" s="73"/>
      <c r="P18" s="66">
        <f t="shared" si="1"/>
        <v>0</v>
      </c>
    </row>
    <row r="19" spans="1:16" ht="12.75" customHeight="1">
      <c r="A19" s="20">
        <v>192005</v>
      </c>
      <c r="C19" s="2" t="s">
        <v>21</v>
      </c>
      <c r="H19" s="9"/>
      <c r="I19" s="28">
        <f t="shared" si="0"/>
        <v>115214</v>
      </c>
      <c r="J19" s="30"/>
      <c r="K19" s="49">
        <v>115214</v>
      </c>
      <c r="L19" s="49"/>
      <c r="M19" s="49"/>
      <c r="N19" s="58"/>
      <c r="O19" s="73"/>
      <c r="P19" s="66">
        <f t="shared" si="1"/>
        <v>0</v>
      </c>
    </row>
    <row r="20" spans="1:16" ht="12.75" customHeight="1">
      <c r="A20" s="20">
        <v>192066</v>
      </c>
      <c r="C20" s="2" t="s">
        <v>30</v>
      </c>
      <c r="H20" s="9"/>
      <c r="I20" s="28">
        <f t="shared" si="0"/>
        <v>207485</v>
      </c>
      <c r="J20" s="30"/>
      <c r="K20" s="49">
        <v>207485</v>
      </c>
      <c r="L20" s="49"/>
      <c r="M20" s="49"/>
      <c r="N20" s="58"/>
      <c r="O20" s="73"/>
      <c r="P20" s="66">
        <f t="shared" si="1"/>
        <v>0</v>
      </c>
    </row>
    <row r="21" spans="1:16" ht="12.75">
      <c r="A21" s="20">
        <v>192030</v>
      </c>
      <c r="C21" s="2" t="s">
        <v>22</v>
      </c>
      <c r="H21" s="9"/>
      <c r="I21" s="28">
        <f t="shared" si="0"/>
        <v>282269</v>
      </c>
      <c r="J21" s="30"/>
      <c r="K21" s="49">
        <v>282269</v>
      </c>
      <c r="L21" s="49"/>
      <c r="M21" s="49"/>
      <c r="N21" s="58"/>
      <c r="O21" s="73"/>
      <c r="P21" s="66">
        <f t="shared" si="1"/>
        <v>0</v>
      </c>
    </row>
    <row r="22" spans="1:16" ht="12.75" customHeight="1">
      <c r="A22" s="20">
        <v>192026</v>
      </c>
      <c r="C22" s="2" t="s">
        <v>23</v>
      </c>
      <c r="H22" s="9"/>
      <c r="I22" s="28">
        <f t="shared" si="0"/>
        <v>185370</v>
      </c>
      <c r="J22" s="30"/>
      <c r="K22" s="49">
        <v>185370</v>
      </c>
      <c r="L22" s="49"/>
      <c r="M22" s="49"/>
      <c r="N22" s="58"/>
      <c r="O22" s="73"/>
      <c r="P22" s="66">
        <f t="shared" si="1"/>
        <v>0</v>
      </c>
    </row>
    <row r="23" spans="1:16" s="53" customFormat="1" ht="12.75" customHeight="1">
      <c r="A23" s="20">
        <v>192071</v>
      </c>
      <c r="C23" s="2" t="s">
        <v>46</v>
      </c>
      <c r="D23" s="27"/>
      <c r="E23" s="6"/>
      <c r="F23" s="6"/>
      <c r="G23" s="4"/>
      <c r="H23" s="4"/>
      <c r="I23" s="28">
        <f>(K23)+(M23)</f>
        <v>115733</v>
      </c>
      <c r="J23" s="30"/>
      <c r="K23" s="49">
        <v>115733</v>
      </c>
      <c r="L23" s="54"/>
      <c r="M23" s="54"/>
      <c r="N23" s="58"/>
      <c r="O23" s="73"/>
      <c r="P23" s="66">
        <f>SUM(N23:O23)</f>
        <v>0</v>
      </c>
    </row>
    <row r="24" spans="1:16" s="53" customFormat="1" ht="12.75" customHeight="1">
      <c r="A24" s="20">
        <v>192073</v>
      </c>
      <c r="C24" s="2" t="s">
        <v>54</v>
      </c>
      <c r="D24" s="27"/>
      <c r="E24" s="6"/>
      <c r="F24" s="6"/>
      <c r="G24" s="4"/>
      <c r="H24" s="4"/>
      <c r="I24" s="28">
        <f>(K24)+(M24)</f>
        <v>120589</v>
      </c>
      <c r="J24" s="30"/>
      <c r="K24" s="49">
        <v>120589</v>
      </c>
      <c r="L24" s="54"/>
      <c r="M24" s="54"/>
      <c r="N24" s="58"/>
      <c r="O24" s="73"/>
      <c r="P24" s="66">
        <f>SUM(N24:O24)</f>
        <v>0</v>
      </c>
    </row>
    <row r="25" spans="1:16" ht="12.75" customHeight="1">
      <c r="A25" s="20">
        <v>192004</v>
      </c>
      <c r="C25" s="2" t="s">
        <v>24</v>
      </c>
      <c r="D25" s="27"/>
      <c r="E25" s="6"/>
      <c r="F25" s="6"/>
      <c r="I25" s="28">
        <f t="shared" si="0"/>
        <v>377452</v>
      </c>
      <c r="J25" s="30"/>
      <c r="K25" s="49">
        <v>377452</v>
      </c>
      <c r="L25" s="49"/>
      <c r="M25" s="49"/>
      <c r="N25" s="58"/>
      <c r="O25" s="73"/>
      <c r="P25" s="66">
        <f t="shared" si="1"/>
        <v>0</v>
      </c>
    </row>
    <row r="26" spans="1:16" ht="12.75" customHeight="1">
      <c r="A26" s="20">
        <v>192008</v>
      </c>
      <c r="C26" s="2" t="s">
        <v>25</v>
      </c>
      <c r="D26" s="27"/>
      <c r="E26" s="6"/>
      <c r="F26" s="6"/>
      <c r="I26" s="28">
        <f t="shared" si="0"/>
        <v>198856</v>
      </c>
      <c r="J26" s="30"/>
      <c r="K26" s="49">
        <v>198856</v>
      </c>
      <c r="L26" s="49"/>
      <c r="M26" s="49"/>
      <c r="N26" s="58"/>
      <c r="O26" s="73"/>
      <c r="P26" s="66">
        <f t="shared" si="1"/>
        <v>0</v>
      </c>
    </row>
    <row r="27" spans="1:16" ht="12.75" customHeight="1">
      <c r="A27" s="20">
        <v>192012</v>
      </c>
      <c r="C27" s="2" t="s">
        <v>35</v>
      </c>
      <c r="D27" s="27"/>
      <c r="E27" s="6"/>
      <c r="F27" s="6"/>
      <c r="I27" s="49">
        <f t="shared" si="0"/>
        <v>125296</v>
      </c>
      <c r="J27" s="30"/>
      <c r="K27" s="49">
        <v>125296</v>
      </c>
      <c r="L27" s="49"/>
      <c r="M27" s="49"/>
      <c r="N27" s="58"/>
      <c r="O27" s="73"/>
      <c r="P27" s="66">
        <f t="shared" si="1"/>
        <v>0</v>
      </c>
    </row>
    <row r="28" spans="1:16" ht="12.75" customHeight="1">
      <c r="A28" s="20">
        <v>192051</v>
      </c>
      <c r="C28" s="2" t="s">
        <v>26</v>
      </c>
      <c r="D28" s="27"/>
      <c r="E28" s="6"/>
      <c r="F28" s="6"/>
      <c r="I28" s="28">
        <f t="shared" si="0"/>
        <v>240978</v>
      </c>
      <c r="J28" s="30"/>
      <c r="K28" s="49">
        <v>240978</v>
      </c>
      <c r="L28" s="49"/>
      <c r="M28" s="49"/>
      <c r="N28" s="58"/>
      <c r="O28" s="73"/>
      <c r="P28" s="66">
        <f t="shared" si="1"/>
        <v>0</v>
      </c>
    </row>
    <row r="29" spans="1:16" ht="12.75" customHeight="1">
      <c r="A29" s="20">
        <v>192023</v>
      </c>
      <c r="C29" s="2" t="s">
        <v>27</v>
      </c>
      <c r="D29" s="27"/>
      <c r="E29" s="6"/>
      <c r="F29" s="6"/>
      <c r="I29" s="28">
        <f t="shared" si="0"/>
        <v>465757</v>
      </c>
      <c r="J29" s="30"/>
      <c r="K29" s="49">
        <v>465757</v>
      </c>
      <c r="L29" s="49"/>
      <c r="M29" s="49"/>
      <c r="N29" s="58"/>
      <c r="O29" s="73"/>
      <c r="P29" s="66">
        <f t="shared" si="1"/>
        <v>0</v>
      </c>
    </row>
    <row r="30" spans="1:16" ht="12.75" customHeight="1">
      <c r="A30" s="20">
        <v>192072</v>
      </c>
      <c r="C30" s="2" t="s">
        <v>47</v>
      </c>
      <c r="D30" s="27"/>
      <c r="E30" s="6"/>
      <c r="F30" s="6"/>
      <c r="I30" s="28">
        <f t="shared" si="0"/>
        <v>142364</v>
      </c>
      <c r="J30" s="30"/>
      <c r="K30" s="49">
        <v>142364</v>
      </c>
      <c r="L30" s="49"/>
      <c r="M30" s="49"/>
      <c r="N30" s="58"/>
      <c r="O30" s="73"/>
      <c r="P30" s="66">
        <f t="shared" si="1"/>
        <v>0</v>
      </c>
    </row>
    <row r="31" spans="1:16" ht="12.75" customHeight="1">
      <c r="A31" s="20">
        <v>192063</v>
      </c>
      <c r="C31" s="2" t="s">
        <v>28</v>
      </c>
      <c r="D31" s="27"/>
      <c r="E31" s="6"/>
      <c r="F31" s="6"/>
      <c r="I31" s="28">
        <f t="shared" si="0"/>
        <v>491664</v>
      </c>
      <c r="J31" s="30"/>
      <c r="K31" s="49">
        <v>491664</v>
      </c>
      <c r="L31" s="49"/>
      <c r="M31" s="49"/>
      <c r="N31" s="58"/>
      <c r="O31" s="73"/>
      <c r="P31" s="66">
        <f t="shared" si="1"/>
        <v>0</v>
      </c>
    </row>
    <row r="32" spans="1:16" s="53" customFormat="1" ht="12.75" customHeight="1">
      <c r="A32" s="20">
        <v>192009</v>
      </c>
      <c r="B32" s="2"/>
      <c r="C32" s="2" t="s">
        <v>36</v>
      </c>
      <c r="D32" s="27"/>
      <c r="E32" s="6"/>
      <c r="F32" s="6"/>
      <c r="G32" s="4"/>
      <c r="H32" s="4"/>
      <c r="I32" s="28">
        <f t="shared" si="0"/>
        <v>806078</v>
      </c>
      <c r="J32" s="30"/>
      <c r="K32" s="49">
        <v>806078</v>
      </c>
      <c r="L32" s="49"/>
      <c r="M32" s="49"/>
      <c r="N32" s="58"/>
      <c r="O32" s="73"/>
      <c r="P32" s="66">
        <f>SUM(N32:O32)</f>
        <v>0</v>
      </c>
    </row>
    <row r="33" spans="1:16" ht="6.75" customHeight="1">
      <c r="A33" s="52"/>
      <c r="D33" s="27"/>
      <c r="E33" s="6"/>
      <c r="F33" s="6"/>
      <c r="J33" s="30"/>
      <c r="K33" s="49"/>
      <c r="L33" s="30"/>
      <c r="M33" s="30"/>
      <c r="N33" s="58"/>
      <c r="O33" s="73"/>
      <c r="P33" s="66"/>
    </row>
    <row r="34" spans="1:16" ht="12.75" customHeight="1" hidden="1">
      <c r="A34" s="52"/>
      <c r="B34" s="17" t="s">
        <v>37</v>
      </c>
      <c r="D34" s="27"/>
      <c r="E34" s="6"/>
      <c r="F34" s="6"/>
      <c r="J34" s="30"/>
      <c r="K34" s="49"/>
      <c r="L34" s="30"/>
      <c r="M34" s="30"/>
      <c r="N34" s="58"/>
      <c r="O34" s="73"/>
      <c r="P34" s="66"/>
    </row>
    <row r="35" spans="1:16" ht="9.75" customHeight="1" hidden="1">
      <c r="A35" s="52"/>
      <c r="D35" s="27"/>
      <c r="E35" s="6"/>
      <c r="F35" s="6"/>
      <c r="J35" s="30"/>
      <c r="K35" s="49"/>
      <c r="L35" s="30"/>
      <c r="M35" s="30"/>
      <c r="N35" s="58"/>
      <c r="O35" s="73"/>
      <c r="P35" s="66"/>
    </row>
    <row r="36" spans="1:16" ht="12.75" customHeight="1" hidden="1">
      <c r="A36" s="52"/>
      <c r="B36" s="17" t="s">
        <v>40</v>
      </c>
      <c r="D36" s="27"/>
      <c r="E36" s="6"/>
      <c r="F36" s="6"/>
      <c r="J36" s="30"/>
      <c r="K36" s="49"/>
      <c r="L36" s="30"/>
      <c r="M36" s="30"/>
      <c r="N36" s="57"/>
      <c r="O36" s="72"/>
      <c r="P36" s="65"/>
    </row>
    <row r="37" spans="1:16" ht="9.75" customHeight="1" hidden="1">
      <c r="A37" s="52"/>
      <c r="D37" s="27"/>
      <c r="E37" s="6"/>
      <c r="F37" s="6"/>
      <c r="J37" s="30"/>
      <c r="K37" s="49"/>
      <c r="L37" s="30"/>
      <c r="M37" s="30"/>
      <c r="N37" s="57"/>
      <c r="O37" s="72"/>
      <c r="P37" s="65"/>
    </row>
    <row r="38" spans="1:16" ht="12.75" customHeight="1" hidden="1">
      <c r="A38" s="52"/>
      <c r="B38" s="17" t="s">
        <v>38</v>
      </c>
      <c r="D38" s="27"/>
      <c r="E38" s="6"/>
      <c r="F38" s="6"/>
      <c r="J38" s="30"/>
      <c r="K38" s="49"/>
      <c r="L38" s="30"/>
      <c r="M38" s="30"/>
      <c r="N38" s="57"/>
      <c r="O38" s="72"/>
      <c r="P38" s="65"/>
    </row>
    <row r="39" spans="1:16" s="53" customFormat="1" ht="12.75" customHeight="1" hidden="1">
      <c r="A39" s="52">
        <v>199074</v>
      </c>
      <c r="C39" s="2" t="s">
        <v>39</v>
      </c>
      <c r="D39" s="27"/>
      <c r="E39" s="6"/>
      <c r="F39" s="6"/>
      <c r="G39" s="4"/>
      <c r="H39" s="4"/>
      <c r="I39" s="28">
        <f>(K39)+(M39)</f>
        <v>0</v>
      </c>
      <c r="J39" s="30"/>
      <c r="K39" s="49">
        <v>0</v>
      </c>
      <c r="L39" s="54"/>
      <c r="M39" s="54"/>
      <c r="N39" s="59"/>
      <c r="O39" s="74"/>
      <c r="P39" s="67"/>
    </row>
    <row r="40" spans="1:16" ht="4.5" customHeight="1">
      <c r="A40" s="20"/>
      <c r="C40" s="12"/>
      <c r="D40" s="27"/>
      <c r="E40" s="6"/>
      <c r="F40" s="6"/>
      <c r="I40" s="51"/>
      <c r="J40" s="30"/>
      <c r="K40" s="50"/>
      <c r="L40" s="30"/>
      <c r="M40" s="30"/>
      <c r="N40" s="57"/>
      <c r="O40" s="72"/>
      <c r="P40" s="65"/>
    </row>
    <row r="41" spans="1:16" ht="12.75" customHeight="1">
      <c r="A41" s="20"/>
      <c r="C41" s="12"/>
      <c r="D41" s="27"/>
      <c r="E41" s="6"/>
      <c r="F41" s="6"/>
      <c r="I41" s="49">
        <f>SUM(I8:I40)</f>
        <v>8518458</v>
      </c>
      <c r="J41" s="30"/>
      <c r="K41" s="49">
        <f>SUM(K8:K40)</f>
        <v>8518458</v>
      </c>
      <c r="L41" s="30"/>
      <c r="M41" s="30"/>
      <c r="N41" s="57"/>
      <c r="O41" s="72"/>
      <c r="P41" s="65"/>
    </row>
    <row r="42" spans="1:16" ht="12.75" hidden="1">
      <c r="A42" s="15"/>
      <c r="B42" s="16" t="s">
        <v>16</v>
      </c>
      <c r="C42" s="12"/>
      <c r="D42" s="27"/>
      <c r="E42" s="6"/>
      <c r="F42" s="6"/>
      <c r="H42" s="9"/>
      <c r="J42" s="30"/>
      <c r="K42" s="30"/>
      <c r="L42" s="30"/>
      <c r="M42" s="45"/>
      <c r="N42" s="60"/>
      <c r="O42" s="72"/>
      <c r="P42" s="65"/>
    </row>
    <row r="43" spans="1:16" ht="12.75" hidden="1">
      <c r="A43" s="103" t="s">
        <v>14</v>
      </c>
      <c r="B43" s="6"/>
      <c r="C43" s="12" t="s">
        <v>15</v>
      </c>
      <c r="D43" s="27"/>
      <c r="E43" s="6"/>
      <c r="F43" s="6"/>
      <c r="I43" s="28">
        <f>K43+M43</f>
        <v>0</v>
      </c>
      <c r="J43" s="30"/>
      <c r="K43" s="28">
        <v>0</v>
      </c>
      <c r="L43" s="30"/>
      <c r="M43" s="45"/>
      <c r="N43" s="57"/>
      <c r="O43" s="72"/>
      <c r="P43" s="65"/>
    </row>
    <row r="44" spans="1:16" ht="12.75" hidden="1">
      <c r="A44" s="103">
        <v>194101</v>
      </c>
      <c r="B44" s="6"/>
      <c r="C44" s="12" t="s">
        <v>13</v>
      </c>
      <c r="D44" s="27"/>
      <c r="E44" s="6"/>
      <c r="F44" s="6"/>
      <c r="I44" s="28">
        <f>K44+M44</f>
        <v>0</v>
      </c>
      <c r="J44" s="30"/>
      <c r="K44" s="28">
        <v>0</v>
      </c>
      <c r="L44" s="30"/>
      <c r="M44" s="45"/>
      <c r="N44" s="57"/>
      <c r="O44" s="72"/>
      <c r="P44" s="65"/>
    </row>
    <row r="45" spans="1:16" ht="12.75">
      <c r="A45" s="13"/>
      <c r="B45" s="6"/>
      <c r="C45" s="6"/>
      <c r="D45" s="11"/>
      <c r="E45" s="6"/>
      <c r="F45" s="6"/>
      <c r="H45" s="9"/>
      <c r="J45" s="30"/>
      <c r="K45" s="35"/>
      <c r="L45" s="30"/>
      <c r="M45" s="46"/>
      <c r="N45" s="57"/>
      <c r="O45" s="72"/>
      <c r="P45" s="65"/>
    </row>
    <row r="46" spans="1:16" ht="12.75" hidden="1">
      <c r="A46" s="13"/>
      <c r="B46" s="17" t="s">
        <v>50</v>
      </c>
      <c r="C46" s="6"/>
      <c r="D46" s="11"/>
      <c r="E46" s="6"/>
      <c r="F46" s="6"/>
      <c r="H46" s="9"/>
      <c r="J46" s="30"/>
      <c r="K46" s="35"/>
      <c r="L46" s="30"/>
      <c r="M46" s="46"/>
      <c r="N46" s="57"/>
      <c r="O46" s="72"/>
      <c r="P46" s="65"/>
    </row>
    <row r="47" spans="1:16" ht="12.75" hidden="1">
      <c r="A47" s="13"/>
      <c r="B47" s="6"/>
      <c r="C47" s="6"/>
      <c r="D47" s="11"/>
      <c r="E47" s="6"/>
      <c r="F47" s="6"/>
      <c r="H47" s="9"/>
      <c r="J47" s="30"/>
      <c r="K47" s="35"/>
      <c r="L47" s="30"/>
      <c r="M47" s="46"/>
      <c r="N47" s="57"/>
      <c r="O47" s="72"/>
      <c r="P47" s="65"/>
    </row>
    <row r="48" spans="1:16" ht="12.75" customHeight="1" hidden="1">
      <c r="A48" s="20"/>
      <c r="D48" s="27"/>
      <c r="E48" s="6"/>
      <c r="F48" s="6"/>
      <c r="I48" s="28">
        <f>(K48)+(M48)</f>
        <v>0</v>
      </c>
      <c r="J48" s="30"/>
      <c r="K48" s="49">
        <v>0</v>
      </c>
      <c r="L48" s="49"/>
      <c r="M48" s="49"/>
      <c r="N48" s="58"/>
      <c r="O48" s="73"/>
      <c r="P48" s="66">
        <f>SUM(N48:O48)</f>
        <v>0</v>
      </c>
    </row>
    <row r="49" spans="1:16" s="90" customFormat="1" ht="12.75" hidden="1">
      <c r="A49" s="78"/>
      <c r="B49" s="79"/>
      <c r="C49" s="79"/>
      <c r="D49" s="80"/>
      <c r="E49" s="79"/>
      <c r="F49" s="79"/>
      <c r="G49" s="81"/>
      <c r="H49" s="82"/>
      <c r="I49" s="83"/>
      <c r="J49" s="84"/>
      <c r="K49" s="85"/>
      <c r="L49" s="84"/>
      <c r="M49" s="86"/>
      <c r="N49" s="87"/>
      <c r="O49" s="88"/>
      <c r="P49" s="89"/>
    </row>
    <row r="50" spans="1:16" s="90" customFormat="1" ht="12.75" hidden="1">
      <c r="A50" s="78"/>
      <c r="B50" s="17" t="s">
        <v>51</v>
      </c>
      <c r="C50" s="79"/>
      <c r="D50" s="80"/>
      <c r="E50" s="79"/>
      <c r="F50" s="79"/>
      <c r="G50" s="81"/>
      <c r="H50" s="82"/>
      <c r="I50" s="83"/>
      <c r="J50" s="84"/>
      <c r="K50" s="85"/>
      <c r="L50" s="84"/>
      <c r="M50" s="86"/>
      <c r="N50" s="87"/>
      <c r="O50" s="88"/>
      <c r="P50" s="89"/>
    </row>
    <row r="51" spans="1:16" s="90" customFormat="1" ht="12.75" hidden="1">
      <c r="A51" s="78"/>
      <c r="B51" s="79"/>
      <c r="C51" s="79"/>
      <c r="D51" s="80"/>
      <c r="E51" s="79"/>
      <c r="F51" s="79"/>
      <c r="G51" s="81"/>
      <c r="H51" s="82"/>
      <c r="I51" s="83"/>
      <c r="J51" s="84"/>
      <c r="K51" s="85"/>
      <c r="L51" s="84"/>
      <c r="M51" s="86"/>
      <c r="N51" s="87"/>
      <c r="O51" s="88"/>
      <c r="P51" s="89"/>
    </row>
    <row r="52" spans="1:16" s="102" customFormat="1" ht="12.75" hidden="1">
      <c r="A52" s="78">
        <v>199076</v>
      </c>
      <c r="B52" s="91"/>
      <c r="C52" s="91" t="s">
        <v>52</v>
      </c>
      <c r="D52" s="92"/>
      <c r="E52" s="91"/>
      <c r="F52" s="91"/>
      <c r="G52" s="93"/>
      <c r="H52" s="94"/>
      <c r="I52" s="95">
        <f>(K52)+(M52)</f>
        <v>0</v>
      </c>
      <c r="J52" s="96"/>
      <c r="K52" s="97">
        <v>0</v>
      </c>
      <c r="L52" s="96"/>
      <c r="M52" s="98"/>
      <c r="N52" s="99"/>
      <c r="O52" s="100"/>
      <c r="P52" s="101">
        <f>SUM(N52:O52)</f>
        <v>0</v>
      </c>
    </row>
    <row r="53" spans="1:16" ht="12.75" hidden="1">
      <c r="A53" s="13"/>
      <c r="B53" s="6"/>
      <c r="C53" s="6"/>
      <c r="D53" s="11"/>
      <c r="E53" s="6"/>
      <c r="F53" s="6"/>
      <c r="H53" s="9"/>
      <c r="J53" s="30"/>
      <c r="K53" s="35"/>
      <c r="L53" s="30"/>
      <c r="M53" s="46"/>
      <c r="N53" s="57"/>
      <c r="O53" s="72"/>
      <c r="P53" s="65"/>
    </row>
    <row r="54" spans="1:16" ht="5.25" customHeight="1">
      <c r="A54" s="13"/>
      <c r="B54" s="6"/>
      <c r="C54" s="6"/>
      <c r="D54" s="11"/>
      <c r="E54" s="6"/>
      <c r="F54" s="6"/>
      <c r="H54" s="9"/>
      <c r="J54" s="30"/>
      <c r="K54" s="35"/>
      <c r="L54" s="30"/>
      <c r="M54" s="46"/>
      <c r="N54" s="57"/>
      <c r="O54" s="72"/>
      <c r="P54" s="65"/>
    </row>
    <row r="55" spans="1:16" ht="12.75">
      <c r="A55" s="10"/>
      <c r="B55" s="5"/>
      <c r="C55" s="106" t="s">
        <v>4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60"/>
      <c r="O55" s="72"/>
      <c r="P55" s="65"/>
    </row>
    <row r="56" spans="1:16" ht="6" customHeight="1">
      <c r="A56" s="10"/>
      <c r="B56" s="5"/>
      <c r="C56" s="18"/>
      <c r="D56" s="18"/>
      <c r="E56" s="18"/>
      <c r="F56" s="18"/>
      <c r="H56" s="18"/>
      <c r="I56" s="36"/>
      <c r="J56" s="36"/>
      <c r="K56" s="33"/>
      <c r="L56" s="34"/>
      <c r="M56" s="43"/>
      <c r="N56" s="57"/>
      <c r="O56" s="72"/>
      <c r="P56" s="65"/>
    </row>
    <row r="57" spans="1:16" s="17" customFormat="1" ht="12.75">
      <c r="A57" s="14">
        <v>192098</v>
      </c>
      <c r="B57" s="7" t="s">
        <v>32</v>
      </c>
      <c r="C57" s="16"/>
      <c r="D57" s="18"/>
      <c r="E57" s="16"/>
      <c r="F57" s="16"/>
      <c r="G57" s="19"/>
      <c r="H57" s="19"/>
      <c r="I57" s="37"/>
      <c r="J57" s="37"/>
      <c r="K57" s="33"/>
      <c r="L57" s="34"/>
      <c r="M57" s="44"/>
      <c r="N57" s="61"/>
      <c r="O57" s="75"/>
      <c r="P57" s="68"/>
    </row>
    <row r="58" spans="1:16" s="17" customFormat="1" ht="6.75" customHeight="1">
      <c r="A58" s="23"/>
      <c r="B58" s="16"/>
      <c r="C58" s="16"/>
      <c r="D58" s="18"/>
      <c r="E58" s="16"/>
      <c r="F58" s="16"/>
      <c r="G58" s="19"/>
      <c r="H58" s="19"/>
      <c r="I58" s="37"/>
      <c r="J58" s="37"/>
      <c r="K58" s="33"/>
      <c r="L58" s="34"/>
      <c r="M58" s="44"/>
      <c r="N58" s="61"/>
      <c r="O58" s="75"/>
      <c r="P58" s="68"/>
    </row>
    <row r="59" spans="1:16" ht="12.75" customHeight="1">
      <c r="A59" s="20"/>
      <c r="C59" s="2" t="s">
        <v>9</v>
      </c>
      <c r="D59" s="27"/>
      <c r="E59" s="6"/>
      <c r="F59" s="6"/>
      <c r="I59" s="28">
        <f>K59+M59</f>
        <v>0</v>
      </c>
      <c r="J59" s="30"/>
      <c r="K59" s="49">
        <v>0</v>
      </c>
      <c r="L59" s="49"/>
      <c r="M59" s="49"/>
      <c r="N59" s="58"/>
      <c r="O59" s="73"/>
      <c r="P59" s="66">
        <f>SUM(N59:O59)</f>
        <v>0</v>
      </c>
    </row>
    <row r="60" spans="1:16" s="17" customFormat="1" ht="7.5" customHeight="1">
      <c r="A60" s="23"/>
      <c r="B60" s="16"/>
      <c r="C60" s="16"/>
      <c r="D60" s="18"/>
      <c r="E60" s="16"/>
      <c r="F60" s="16"/>
      <c r="G60" s="19"/>
      <c r="H60" s="19"/>
      <c r="I60" s="37"/>
      <c r="J60" s="37"/>
      <c r="K60" s="38"/>
      <c r="L60" s="37"/>
      <c r="M60" s="47"/>
      <c r="N60" s="62"/>
      <c r="O60" s="75"/>
      <c r="P60" s="68"/>
    </row>
    <row r="61" spans="1:16" s="17" customFormat="1" ht="12.75">
      <c r="A61" s="14"/>
      <c r="B61" s="25"/>
      <c r="C61" s="106" t="s">
        <v>5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61"/>
      <c r="O61" s="75"/>
      <c r="P61" s="68"/>
    </row>
    <row r="62" spans="1:16" s="17" customFormat="1" ht="6.75" customHeight="1">
      <c r="A62" s="23"/>
      <c r="B62" s="16"/>
      <c r="C62" s="16"/>
      <c r="D62" s="8"/>
      <c r="E62" s="16"/>
      <c r="F62" s="16"/>
      <c r="G62" s="26"/>
      <c r="H62" s="19"/>
      <c r="I62" s="39"/>
      <c r="J62" s="37"/>
      <c r="K62" s="38"/>
      <c r="L62" s="40"/>
      <c r="M62" s="47"/>
      <c r="N62" s="61"/>
      <c r="O62" s="75"/>
      <c r="P62" s="68"/>
    </row>
    <row r="63" spans="1:16" s="17" customFormat="1" ht="12.75">
      <c r="A63" s="14">
        <v>192099</v>
      </c>
      <c r="B63" s="7" t="s">
        <v>6</v>
      </c>
      <c r="C63" s="16"/>
      <c r="D63" s="18"/>
      <c r="E63" s="16"/>
      <c r="F63" s="16"/>
      <c r="G63" s="19"/>
      <c r="H63" s="19"/>
      <c r="I63" s="37"/>
      <c r="J63" s="37"/>
      <c r="K63" s="38"/>
      <c r="L63" s="37"/>
      <c r="M63" s="47"/>
      <c r="N63" s="62"/>
      <c r="O63" s="75"/>
      <c r="P63" s="68"/>
    </row>
    <row r="64" spans="1:16" s="17" customFormat="1" ht="6" customHeight="1">
      <c r="A64" s="23"/>
      <c r="B64" s="16"/>
      <c r="C64" s="16"/>
      <c r="D64" s="18"/>
      <c r="E64" s="16"/>
      <c r="F64" s="16"/>
      <c r="G64" s="19"/>
      <c r="H64" s="19"/>
      <c r="I64" s="37"/>
      <c r="J64" s="37"/>
      <c r="K64" s="38"/>
      <c r="L64" s="37"/>
      <c r="M64" s="47"/>
      <c r="N64" s="61"/>
      <c r="O64" s="75"/>
      <c r="P64" s="68"/>
    </row>
    <row r="65" spans="1:16" ht="12.75">
      <c r="A65" s="15"/>
      <c r="B65" s="6"/>
      <c r="C65" s="12" t="s">
        <v>7</v>
      </c>
      <c r="D65" s="11"/>
      <c r="E65" s="6"/>
      <c r="F65" s="6"/>
      <c r="I65" s="28">
        <f>K65+M65</f>
        <v>947100</v>
      </c>
      <c r="J65" s="30"/>
      <c r="K65" s="31">
        <v>947100</v>
      </c>
      <c r="L65" s="30"/>
      <c r="M65" s="45"/>
      <c r="N65" s="58">
        <v>668274</v>
      </c>
      <c r="O65" s="73">
        <v>457226</v>
      </c>
      <c r="P65" s="66">
        <f>SUM(N65:O65)</f>
        <v>1125500</v>
      </c>
    </row>
    <row r="66" spans="1:16" s="17" customFormat="1" ht="12.75">
      <c r="A66" s="23"/>
      <c r="B66" s="16"/>
      <c r="C66" s="16"/>
      <c r="D66" s="18"/>
      <c r="E66" s="16"/>
      <c r="F66" s="16"/>
      <c r="G66" s="24"/>
      <c r="H66" s="24"/>
      <c r="I66" s="40"/>
      <c r="J66" s="37"/>
      <c r="K66" s="38"/>
      <c r="L66" s="37"/>
      <c r="M66" s="47"/>
      <c r="N66" s="62"/>
      <c r="O66" s="75"/>
      <c r="P66" s="68"/>
    </row>
    <row r="67" spans="1:16" s="17" customFormat="1" ht="12.75">
      <c r="A67" s="23"/>
      <c r="B67" s="16"/>
      <c r="C67" s="16" t="s">
        <v>8</v>
      </c>
      <c r="D67" s="18"/>
      <c r="E67" s="16"/>
      <c r="F67" s="16"/>
      <c r="I67" s="37">
        <f>(I41)+(I59)+(I65)+(I48)+(I52)</f>
        <v>9465558</v>
      </c>
      <c r="J67" s="37"/>
      <c r="K67" s="37">
        <f>(K41)+(K59)+(K65)+(K48)+(K52)</f>
        <v>9465558</v>
      </c>
      <c r="L67" s="37">
        <f>(I67)</f>
        <v>9465558</v>
      </c>
      <c r="M67" s="48">
        <f>SUM(M8:M65)</f>
        <v>0</v>
      </c>
      <c r="N67" s="63">
        <f>SUM(N8:N66)</f>
        <v>668274</v>
      </c>
      <c r="O67" s="76">
        <f>SUM(O8:O66)</f>
        <v>457226</v>
      </c>
      <c r="P67" s="69">
        <f>SUM(P8:P66)</f>
        <v>1125500</v>
      </c>
    </row>
    <row r="68" spans="1:13" ht="12.75">
      <c r="A68" s="22"/>
      <c r="B68" s="6"/>
      <c r="C68" s="6"/>
      <c r="D68" s="6"/>
      <c r="E68" s="6"/>
      <c r="F68" s="6"/>
      <c r="G68" s="9"/>
      <c r="H68" s="9"/>
      <c r="I68" s="30"/>
      <c r="J68" s="30"/>
      <c r="K68" s="41"/>
      <c r="L68" s="30"/>
      <c r="M68" s="45"/>
    </row>
    <row r="69" spans="1:15" ht="12.75">
      <c r="A69" s="1"/>
      <c r="B69" s="6"/>
      <c r="C69" s="6"/>
      <c r="D69" s="11"/>
      <c r="E69" s="6"/>
      <c r="F69" s="6"/>
      <c r="G69" s="12"/>
      <c r="H69" s="9"/>
      <c r="I69" s="32"/>
      <c r="J69" s="30"/>
      <c r="K69" s="30"/>
      <c r="L69" s="55"/>
      <c r="M69" s="45"/>
      <c r="N69" s="28"/>
      <c r="O69" s="77"/>
    </row>
    <row r="70" spans="1:13" ht="12.75">
      <c r="A70" s="1"/>
      <c r="B70" s="6"/>
      <c r="C70" s="6"/>
      <c r="D70" s="11"/>
      <c r="E70" s="6"/>
      <c r="F70" s="6"/>
      <c r="G70" s="19"/>
      <c r="H70" s="19"/>
      <c r="I70" s="40"/>
      <c r="J70" s="37"/>
      <c r="K70" s="38"/>
      <c r="L70" s="55"/>
      <c r="M70" s="45"/>
    </row>
    <row r="71" spans="3:15" ht="12.75">
      <c r="C71" s="4"/>
      <c r="L71" s="55"/>
      <c r="N71" s="28"/>
      <c r="O71" s="28"/>
    </row>
    <row r="72" ht="12.75">
      <c r="L72" s="55"/>
    </row>
    <row r="73" ht="12.75">
      <c r="L73" s="55"/>
    </row>
    <row r="74" ht="12.75">
      <c r="L74" s="55"/>
    </row>
    <row r="75" spans="12:15" ht="12.75">
      <c r="L75" s="55"/>
      <c r="O75" s="28"/>
    </row>
  </sheetData>
  <sheetProtection password="ECF4" sheet="1"/>
  <mergeCells count="5">
    <mergeCell ref="B1:M1"/>
    <mergeCell ref="B2:M2"/>
    <mergeCell ref="B3:M3"/>
    <mergeCell ref="C55:M55"/>
    <mergeCell ref="C61:M61"/>
  </mergeCells>
  <printOptions/>
  <pageMargins left="0.7" right="0.7" top="0.75" bottom="0.75" header="0.3" footer="0.3"/>
  <pageSetup horizontalDpi="600" verticalDpi="600" orientation="portrait" r:id="rId1"/>
  <headerFooter>
    <oddHeader>&amp;RARI SFY20
May 20,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2019-10-28T14:05:02Z</dcterms:modified>
  <cp:category/>
  <cp:version/>
  <cp:contentType/>
  <cp:contentStatus/>
</cp:coreProperties>
</file>