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I SFY18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<sst xmlns="http://schemas.openxmlformats.org/spreadsheetml/2006/main" count="54" uniqueCount="52">
  <si>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</si>
  <si>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</si>
  <si>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</si>
  <si>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</si>
  <si>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</si>
  <si>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</si>
  <si>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</si>
  <si>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Administration Funds</t>
  </si>
  <si>
    <t>TOTAL</t>
  </si>
  <si>
    <t>Undesignated General Revenue</t>
  </si>
  <si>
    <t>Program Title:  Adult Redeploy Illinois</t>
  </si>
  <si>
    <t>4th Judicial Circuit</t>
  </si>
  <si>
    <t>2nd Judicial Circuit</t>
  </si>
  <si>
    <t>Grundy County</t>
  </si>
  <si>
    <t>1941XX</t>
  </si>
  <si>
    <t>TBD</t>
  </si>
  <si>
    <t>Program Title:  Non-Competitive Planning Grants</t>
  </si>
  <si>
    <t>Difference</t>
  </si>
  <si>
    <t>New</t>
  </si>
  <si>
    <t>9th Judicial Circuit</t>
  </si>
  <si>
    <t>Boone</t>
  </si>
  <si>
    <t>DuPage</t>
  </si>
  <si>
    <t>Grundy</t>
  </si>
  <si>
    <t>Jersey</t>
  </si>
  <si>
    <t>Lake</t>
  </si>
  <si>
    <t>LaSalle</t>
  </si>
  <si>
    <t>Macon</t>
  </si>
  <si>
    <t>Madison</t>
  </si>
  <si>
    <t>Peoria</t>
  </si>
  <si>
    <t>Sangamon</t>
  </si>
  <si>
    <t>Will</t>
  </si>
  <si>
    <t>DeKalb</t>
  </si>
  <si>
    <t>Kendall</t>
  </si>
  <si>
    <t>Continuing sites:</t>
  </si>
  <si>
    <t>Unallocated</t>
  </si>
  <si>
    <t>Adult Redeploy Illinois</t>
  </si>
  <si>
    <t>20th Judicial Circuit</t>
  </si>
  <si>
    <t>Cook (ACT Court and HOPE)</t>
  </si>
  <si>
    <t xml:space="preserve">McLean </t>
  </si>
  <si>
    <t>Winnebago (Drug Ct and TIP Ct)</t>
  </si>
  <si>
    <t>GR</t>
  </si>
  <si>
    <t>SFY18 PLAN</t>
  </si>
  <si>
    <t>New Sites:</t>
  </si>
  <si>
    <t>Adams County</t>
  </si>
  <si>
    <t>Program Title:  Treatment Alternative Court</t>
  </si>
  <si>
    <t>LaSalle County</t>
  </si>
  <si>
    <t>Program Title:  Pathway to Recovery Program</t>
  </si>
  <si>
    <t>Washington County</t>
  </si>
  <si>
    <t>Program Title:  Collaborative Planning Initiative</t>
  </si>
  <si>
    <t>McHenry County</t>
  </si>
  <si>
    <r>
      <rPr>
        <b/>
        <sz val="12"/>
        <color indexed="10"/>
        <rFont val="Times New Roman"/>
        <family val="1"/>
      </rPr>
      <t>DRAFT</t>
    </r>
    <r>
      <rPr>
        <b/>
        <sz val="12"/>
        <rFont val="Times New Roman"/>
        <family val="1"/>
      </rPr>
      <t xml:space="preserve"> ATTACHMENT A -</t>
    </r>
    <r>
      <rPr>
        <b/>
        <i/>
        <sz val="12"/>
        <rFont val="Times New Roman"/>
        <family val="1"/>
      </rPr>
      <t xml:space="preserve"> Revised </t>
    </r>
    <r>
      <rPr>
        <b/>
        <i/>
        <sz val="12"/>
        <color indexed="10"/>
        <rFont val="Times New Roman"/>
        <family val="1"/>
      </rPr>
      <t>12/5/17</t>
    </r>
  </si>
  <si>
    <t xml:space="preserve">Program Title:  Planning Grant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</si>
</sst>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64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64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64" fontId="3" fillId="0" borderId="0" xfId="60" applyNumberFormat="1" applyFont="1" applyFill="1" applyAlignment="1">
      <alignment horizontal="center"/>
    </xf>
    <xf numFmtId="164" fontId="9" fillId="0" borderId="0" xfId="60" applyNumberFormat="1" applyFont="1" applyFill="1" applyAlignment="1">
      <alignment horizontal="center"/>
    </xf>
    <xf numFmtId="164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64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52" fillId="0" borderId="0" xfId="61" applyNumberFormat="1" applyFont="1" applyFill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 horizontal="right" vertical="top"/>
    </xf>
    <xf numFmtId="8" fontId="4" fillId="0" borderId="10" xfId="0" applyNumberFormat="1" applyFont="1" applyFill="1" applyBorder="1" applyAlignment="1">
      <alignment horizontal="right" vertical="top"/>
    </xf>
    <xf numFmtId="8" fontId="4" fillId="0" borderId="10" xfId="0" applyNumberFormat="1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5" fontId="53" fillId="0" borderId="0" xfId="0" applyNumberFormat="1" applyFont="1" applyFill="1" applyAlignment="1">
      <alignment/>
    </xf>
    <xf numFmtId="5" fontId="53" fillId="0" borderId="0" xfId="61" applyNumberFormat="1" applyFont="1" applyFill="1">
      <alignment/>
      <protection/>
    </xf>
    <xf numFmtId="8" fontId="53" fillId="0" borderId="0" xfId="0" applyNumberFormat="1" applyFont="1" applyFill="1" applyAlignment="1">
      <alignment/>
    </xf>
    <xf numFmtId="8" fontId="53" fillId="0" borderId="0" xfId="61" applyNumberFormat="1" applyFont="1" applyFill="1">
      <alignment/>
      <protection/>
    </xf>
    <xf numFmtId="8" fontId="53" fillId="0" borderId="0" xfId="0" applyNumberFormat="1" applyFont="1" applyFill="1" applyAlignment="1">
      <alignment horizontal="right" vertical="top"/>
    </xf>
    <xf numFmtId="16" fontId="53" fillId="0" borderId="0" xfId="61" applyNumberFormat="1" applyFont="1" applyFill="1">
      <alignment/>
      <protection/>
    </xf>
    <xf numFmtId="0" fontId="53" fillId="0" borderId="0" xfId="61" applyFont="1" applyFill="1">
      <alignment/>
      <protection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164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71"/>
  <sheetViews>
    <sheetView tabSelected="1" workbookViewId="0" topLeftCell="A7">
      <selection activeCell="V14" sqref="V14:V15"/>
    </sheetView>
  </sheetViews>
  <sheetFormatPr defaultColWidth="9.140625" defaultRowHeight="15"/>
  <cols>
    <col min="1" max="1" width="10.8515625" style="21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13.00390625" style="4" customWidth="1"/>
    <col min="9" max="9" width="14.7109375" style="28" bestFit="1" customWidth="1"/>
    <col min="10" max="10" width="3.28125" style="28" customWidth="1"/>
    <col min="11" max="11" width="14.00390625" style="29" hidden="1" customWidth="1"/>
    <col min="12" max="12" width="14.00390625" style="28" hidden="1" customWidth="1"/>
    <col min="13" max="13" width="12.8515625" style="43" hidden="1" customWidth="1"/>
    <col min="14" max="15" width="12.421875" style="2" hidden="1" customWidth="1"/>
    <col min="16" max="16" width="9.140625" style="2" customWidth="1"/>
    <col min="17" max="16384" width="9.140625" style="2" customWidth="1"/>
  </cols>
  <sheetData>
    <row r="1" spans="1:13" ht="18.75">
      <c r="A1" s="1"/>
      <c r="B1" s="64" t="s">
        <v>35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1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1" customHeight="1">
      <c r="A3" s="3"/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9" customHeight="1">
      <c r="A4" s="3"/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ht="9" customHeight="1">
      <c r="A5" s="1"/>
    </row>
    <row r="6" spans="1:13" ht="12.75">
      <c r="A6" s="20"/>
      <c r="B6" s="17" t="s">
        <v>10</v>
      </c>
      <c r="H6" s="9"/>
      <c r="J6" s="30"/>
      <c r="K6" s="33" t="s">
        <v>0</v>
      </c>
      <c r="L6" s="34" t="s">
        <v>1</v>
      </c>
      <c r="M6" s="44"/>
    </row>
    <row r="7" spans="1:15" ht="12.75">
      <c r="A7" s="20"/>
      <c r="H7" s="9"/>
      <c r="J7" s="30"/>
      <c r="K7" s="33" t="s">
        <v>2</v>
      </c>
      <c r="L7" s="34" t="s">
        <v>2</v>
      </c>
      <c r="M7" s="45" t="s">
        <v>3</v>
      </c>
      <c r="N7" s="50" t="s">
        <v>18</v>
      </c>
      <c r="O7" s="2" t="s">
        <v>17</v>
      </c>
    </row>
    <row r="8" spans="1:13" ht="12.75">
      <c r="A8" s="20"/>
      <c r="C8" s="17" t="s">
        <v>33</v>
      </c>
      <c r="H8" s="9"/>
      <c r="J8" s="30"/>
      <c r="K8" s="33"/>
      <c r="L8" s="34"/>
      <c r="M8" s="45"/>
    </row>
    <row r="9" spans="1:13" ht="12.75">
      <c r="A9" s="20">
        <v>198050</v>
      </c>
      <c r="C9" s="2" t="s">
        <v>12</v>
      </c>
      <c r="H9" s="9"/>
      <c r="I9" s="28">
        <f aca="true" t="shared" si="0" ref="I9:I28">(K9)+(M9)</f>
        <v>332311</v>
      </c>
      <c r="J9" s="30"/>
      <c r="K9" s="52">
        <v>332311</v>
      </c>
      <c r="L9" s="52"/>
      <c r="M9" s="52"/>
    </row>
    <row r="10" spans="1:13" s="56" customFormat="1" ht="12.75">
      <c r="A10" s="55">
        <v>198031</v>
      </c>
      <c r="C10" s="56" t="s">
        <v>11</v>
      </c>
      <c r="G10" s="57"/>
      <c r="H10" s="58"/>
      <c r="I10" s="59">
        <f t="shared" si="0"/>
        <v>275788</v>
      </c>
      <c r="J10" s="60"/>
      <c r="K10" s="61">
        <v>219233</v>
      </c>
      <c r="L10" s="61">
        <f>(I10)</f>
        <v>275788</v>
      </c>
      <c r="M10" s="61">
        <v>56555</v>
      </c>
    </row>
    <row r="11" spans="1:13" ht="12.75">
      <c r="A11" s="20">
        <v>198022</v>
      </c>
      <c r="C11" s="2" t="s">
        <v>19</v>
      </c>
      <c r="H11" s="9"/>
      <c r="I11" s="28">
        <f t="shared" si="0"/>
        <v>422214</v>
      </c>
      <c r="J11" s="30"/>
      <c r="K11" s="52">
        <v>422214</v>
      </c>
      <c r="L11" s="52"/>
      <c r="M11" s="52"/>
    </row>
    <row r="12" spans="1:13" ht="12.75">
      <c r="A12" s="20">
        <v>198003</v>
      </c>
      <c r="C12" s="2" t="s">
        <v>36</v>
      </c>
      <c r="H12" s="9"/>
      <c r="I12" s="28">
        <f t="shared" si="0"/>
        <v>483838</v>
      </c>
      <c r="J12" s="30"/>
      <c r="K12" s="52">
        <v>483838</v>
      </c>
      <c r="L12" s="52"/>
      <c r="M12" s="52"/>
    </row>
    <row r="13" spans="1:13" s="56" customFormat="1" ht="12.75">
      <c r="A13" s="55">
        <v>198028</v>
      </c>
      <c r="C13" s="56" t="s">
        <v>20</v>
      </c>
      <c r="G13" s="57"/>
      <c r="H13" s="58"/>
      <c r="I13" s="59">
        <f t="shared" si="0"/>
        <v>116678</v>
      </c>
      <c r="J13" s="60"/>
      <c r="K13" s="61">
        <v>113078</v>
      </c>
      <c r="L13" s="61">
        <f>(I13)</f>
        <v>116678</v>
      </c>
      <c r="M13" s="61">
        <v>3600</v>
      </c>
    </row>
    <row r="14" spans="1:13" ht="12.75">
      <c r="A14" s="20">
        <v>198052</v>
      </c>
      <c r="C14" s="2" t="s">
        <v>37</v>
      </c>
      <c r="H14" s="9"/>
      <c r="I14" s="28">
        <f t="shared" si="0"/>
        <v>1286266</v>
      </c>
      <c r="J14" s="30"/>
      <c r="K14" s="52">
        <v>1286266</v>
      </c>
      <c r="L14" s="52"/>
      <c r="M14" s="52"/>
    </row>
    <row r="15" spans="1:13" ht="12.75">
      <c r="A15" s="20">
        <v>198068</v>
      </c>
      <c r="C15" s="2" t="s">
        <v>31</v>
      </c>
      <c r="H15" s="9"/>
      <c r="I15" s="28">
        <f t="shared" si="0"/>
        <v>178526</v>
      </c>
      <c r="J15" s="30"/>
      <c r="K15" s="52">
        <v>178526</v>
      </c>
      <c r="L15" s="52"/>
      <c r="M15" s="52"/>
    </row>
    <row r="16" spans="1:13" ht="12.75">
      <c r="A16" s="20">
        <v>198001</v>
      </c>
      <c r="C16" s="2" t="s">
        <v>21</v>
      </c>
      <c r="H16" s="9"/>
      <c r="I16" s="28">
        <f t="shared" si="0"/>
        <v>278843</v>
      </c>
      <c r="J16" s="30"/>
      <c r="K16" s="52">
        <v>278843</v>
      </c>
      <c r="L16" s="52"/>
      <c r="M16" s="52"/>
    </row>
    <row r="17" spans="1:13" ht="12.75">
      <c r="A17" s="20">
        <v>198065</v>
      </c>
      <c r="C17" s="2" t="s">
        <v>22</v>
      </c>
      <c r="H17" s="9"/>
      <c r="I17" s="28">
        <f t="shared" si="0"/>
        <v>95001</v>
      </c>
      <c r="J17" s="30"/>
      <c r="K17" s="52">
        <v>95001</v>
      </c>
      <c r="L17" s="52"/>
      <c r="M17" s="52"/>
    </row>
    <row r="18" spans="1:13" ht="12.75">
      <c r="A18" s="20">
        <v>198005</v>
      </c>
      <c r="C18" s="2" t="s">
        <v>23</v>
      </c>
      <c r="H18" s="9"/>
      <c r="I18" s="28">
        <f t="shared" si="0"/>
        <v>110612</v>
      </c>
      <c r="J18" s="30"/>
      <c r="K18" s="52">
        <v>110612</v>
      </c>
      <c r="L18" s="52"/>
      <c r="M18" s="52"/>
    </row>
    <row r="19" spans="1:13" ht="12.75" customHeight="1">
      <c r="A19" s="20">
        <v>198066</v>
      </c>
      <c r="C19" s="2" t="s">
        <v>32</v>
      </c>
      <c r="H19" s="9"/>
      <c r="I19" s="28">
        <f t="shared" si="0"/>
        <v>192229</v>
      </c>
      <c r="J19" s="30"/>
      <c r="K19" s="52">
        <v>192229</v>
      </c>
      <c r="L19" s="52"/>
      <c r="M19" s="52"/>
    </row>
    <row r="20" spans="1:13" ht="12.75" customHeight="1">
      <c r="A20" s="20">
        <v>198030</v>
      </c>
      <c r="C20" s="2" t="s">
        <v>24</v>
      </c>
      <c r="H20" s="9"/>
      <c r="I20" s="28">
        <f t="shared" si="0"/>
        <v>225440</v>
      </c>
      <c r="J20" s="30"/>
      <c r="K20" s="52">
        <v>225440</v>
      </c>
      <c r="L20" s="52"/>
      <c r="M20" s="52"/>
    </row>
    <row r="21" spans="1:13" ht="12.75">
      <c r="A21" s="20">
        <v>198026</v>
      </c>
      <c r="C21" s="2" t="s">
        <v>25</v>
      </c>
      <c r="H21" s="9"/>
      <c r="I21" s="28">
        <f t="shared" si="0"/>
        <v>158552</v>
      </c>
      <c r="J21" s="30"/>
      <c r="K21" s="52">
        <v>158552</v>
      </c>
      <c r="L21" s="52"/>
      <c r="M21" s="52"/>
    </row>
    <row r="22" spans="1:13" ht="12.75" customHeight="1">
      <c r="A22" s="20">
        <v>198004</v>
      </c>
      <c r="C22" s="2" t="s">
        <v>26</v>
      </c>
      <c r="D22" s="27"/>
      <c r="E22" s="6"/>
      <c r="F22" s="6"/>
      <c r="I22" s="28">
        <f t="shared" si="0"/>
        <v>365209</v>
      </c>
      <c r="J22" s="30"/>
      <c r="K22" s="52">
        <v>365209</v>
      </c>
      <c r="L22" s="52"/>
      <c r="M22" s="52"/>
    </row>
    <row r="23" spans="1:13" ht="12.75" customHeight="1">
      <c r="A23" s="20">
        <v>198008</v>
      </c>
      <c r="C23" s="2" t="s">
        <v>27</v>
      </c>
      <c r="D23" s="27"/>
      <c r="E23" s="6"/>
      <c r="F23" s="6"/>
      <c r="I23" s="28">
        <f t="shared" si="0"/>
        <v>194705</v>
      </c>
      <c r="J23" s="30"/>
      <c r="K23" s="52">
        <v>194705</v>
      </c>
      <c r="L23" s="52"/>
      <c r="M23" s="52"/>
    </row>
    <row r="24" spans="1:13" ht="12.75" customHeight="1">
      <c r="A24" s="20">
        <v>198012</v>
      </c>
      <c r="C24" s="2" t="s">
        <v>38</v>
      </c>
      <c r="D24" s="27"/>
      <c r="E24" s="6"/>
      <c r="F24" s="6"/>
      <c r="I24" s="52">
        <f t="shared" si="0"/>
        <v>89610</v>
      </c>
      <c r="J24" s="30"/>
      <c r="K24" s="52">
        <v>89610</v>
      </c>
      <c r="L24" s="52"/>
      <c r="M24" s="52"/>
    </row>
    <row r="25" spans="1:15" ht="12.75" customHeight="1">
      <c r="A25" s="20">
        <v>198051</v>
      </c>
      <c r="C25" s="2" t="s">
        <v>28</v>
      </c>
      <c r="D25" s="27"/>
      <c r="E25" s="6"/>
      <c r="F25" s="6"/>
      <c r="I25" s="28">
        <f t="shared" si="0"/>
        <v>225275</v>
      </c>
      <c r="J25" s="30"/>
      <c r="K25" s="52">
        <v>225275</v>
      </c>
      <c r="L25" s="52"/>
      <c r="M25" s="52"/>
      <c r="N25" s="51"/>
      <c r="O25" s="28"/>
    </row>
    <row r="26" spans="1:13" s="56" customFormat="1" ht="12.75" customHeight="1">
      <c r="A26" s="55">
        <v>198023</v>
      </c>
      <c r="C26" s="56" t="s">
        <v>29</v>
      </c>
      <c r="D26" s="62"/>
      <c r="E26" s="63"/>
      <c r="F26" s="63"/>
      <c r="G26" s="57"/>
      <c r="H26" s="57"/>
      <c r="I26" s="59">
        <f t="shared" si="0"/>
        <v>309415</v>
      </c>
      <c r="J26" s="60"/>
      <c r="K26" s="61">
        <v>222477</v>
      </c>
      <c r="L26" s="61">
        <f>(I26)</f>
        <v>309415</v>
      </c>
      <c r="M26" s="61">
        <v>86938</v>
      </c>
    </row>
    <row r="27" spans="1:13" s="56" customFormat="1" ht="12.75">
      <c r="A27" s="55">
        <v>198063</v>
      </c>
      <c r="C27" s="56" t="s">
        <v>30</v>
      </c>
      <c r="G27" s="57"/>
      <c r="H27" s="58"/>
      <c r="I27" s="59">
        <f t="shared" si="0"/>
        <v>384354</v>
      </c>
      <c r="J27" s="60"/>
      <c r="K27" s="61">
        <v>302616</v>
      </c>
      <c r="L27" s="61">
        <f>(I27)</f>
        <v>384354</v>
      </c>
      <c r="M27" s="61">
        <v>81738</v>
      </c>
    </row>
    <row r="28" spans="1:13" ht="12.75" customHeight="1">
      <c r="A28" s="20">
        <v>198009</v>
      </c>
      <c r="C28" s="2" t="s">
        <v>39</v>
      </c>
      <c r="D28" s="27"/>
      <c r="E28" s="6"/>
      <c r="F28" s="6"/>
      <c r="I28" s="28">
        <f t="shared" si="0"/>
        <v>733399</v>
      </c>
      <c r="J28" s="30"/>
      <c r="K28" s="52">
        <v>733399</v>
      </c>
      <c r="L28" s="52"/>
      <c r="M28" s="52"/>
    </row>
    <row r="29" spans="1:13" ht="5.25" customHeight="1">
      <c r="A29" s="20"/>
      <c r="D29" s="27"/>
      <c r="E29" s="6"/>
      <c r="F29" s="6"/>
      <c r="J29" s="30"/>
      <c r="K29" s="52"/>
      <c r="L29" s="30"/>
      <c r="M29" s="30"/>
    </row>
    <row r="30" spans="1:13" ht="12.75" customHeight="1">
      <c r="A30" s="20"/>
      <c r="C30" s="17" t="s">
        <v>42</v>
      </c>
      <c r="D30" s="27"/>
      <c r="E30" s="6"/>
      <c r="F30" s="6"/>
      <c r="J30" s="30"/>
      <c r="K30" s="52"/>
      <c r="L30" s="30"/>
      <c r="M30" s="30"/>
    </row>
    <row r="31" spans="1:13" s="56" customFormat="1" ht="12.75" customHeight="1">
      <c r="A31" s="55">
        <v>198070</v>
      </c>
      <c r="C31" s="56" t="s">
        <v>43</v>
      </c>
      <c r="D31" s="62"/>
      <c r="E31" s="63"/>
      <c r="F31" s="63"/>
      <c r="G31" s="57"/>
      <c r="H31" s="57"/>
      <c r="I31" s="59">
        <f>(K31)+(M31)</f>
        <v>257319</v>
      </c>
      <c r="J31" s="60"/>
      <c r="K31" s="61">
        <v>0</v>
      </c>
      <c r="L31" s="61">
        <f>(I31)</f>
        <v>257319</v>
      </c>
      <c r="M31" s="61">
        <v>257319</v>
      </c>
    </row>
    <row r="32" spans="1:13" ht="9.75" customHeight="1">
      <c r="A32" s="20"/>
      <c r="D32" s="27"/>
      <c r="E32" s="6"/>
      <c r="F32" s="6"/>
      <c r="J32" s="30"/>
      <c r="K32" s="52"/>
      <c r="L32" s="30"/>
      <c r="M32" s="30"/>
    </row>
    <row r="33" spans="1:13" ht="12.75" customHeight="1">
      <c r="A33" s="20"/>
      <c r="B33" s="17" t="s">
        <v>44</v>
      </c>
      <c r="D33" s="27"/>
      <c r="E33" s="6"/>
      <c r="F33" s="6"/>
      <c r="J33" s="30"/>
      <c r="K33" s="52"/>
      <c r="L33" s="30"/>
      <c r="M33" s="30"/>
    </row>
    <row r="34" spans="1:13" s="56" customFormat="1" ht="12.75" customHeight="1">
      <c r="A34" s="55">
        <v>198071</v>
      </c>
      <c r="C34" s="56" t="s">
        <v>45</v>
      </c>
      <c r="D34" s="62"/>
      <c r="E34" s="63"/>
      <c r="F34" s="63"/>
      <c r="G34" s="57"/>
      <c r="H34" s="57"/>
      <c r="I34" s="59">
        <f>(K34)+(M34)</f>
        <v>118354</v>
      </c>
      <c r="J34" s="60"/>
      <c r="K34" s="61">
        <v>0</v>
      </c>
      <c r="L34" s="61">
        <f>(I34)</f>
        <v>118354</v>
      </c>
      <c r="M34" s="61">
        <v>118354</v>
      </c>
    </row>
    <row r="35" spans="1:13" ht="9.75" customHeight="1">
      <c r="A35" s="20"/>
      <c r="D35" s="27"/>
      <c r="E35" s="6"/>
      <c r="F35" s="6"/>
      <c r="J35" s="30"/>
      <c r="K35" s="52"/>
      <c r="L35" s="30"/>
      <c r="M35" s="30"/>
    </row>
    <row r="36" spans="1:13" ht="12.75" customHeight="1">
      <c r="A36" s="20"/>
      <c r="B36" s="17" t="s">
        <v>46</v>
      </c>
      <c r="D36" s="27"/>
      <c r="E36" s="6"/>
      <c r="F36" s="6"/>
      <c r="J36" s="30"/>
      <c r="K36" s="52"/>
      <c r="L36" s="30"/>
      <c r="M36" s="30"/>
    </row>
    <row r="37" spans="1:13" s="56" customFormat="1" ht="12.75" customHeight="1">
      <c r="A37" s="55">
        <v>198072</v>
      </c>
      <c r="C37" s="56" t="s">
        <v>47</v>
      </c>
      <c r="D37" s="62"/>
      <c r="E37" s="63"/>
      <c r="F37" s="63"/>
      <c r="G37" s="57"/>
      <c r="H37" s="57"/>
      <c r="I37" s="59">
        <f>(K37)+(M37)</f>
        <v>86623</v>
      </c>
      <c r="J37" s="60"/>
      <c r="K37" s="61">
        <v>0</v>
      </c>
      <c r="L37" s="61">
        <f>(I37)</f>
        <v>86623</v>
      </c>
      <c r="M37" s="61">
        <v>86623</v>
      </c>
    </row>
    <row r="38" spans="1:13" ht="9.75" customHeight="1">
      <c r="A38" s="20"/>
      <c r="D38" s="27"/>
      <c r="E38" s="6"/>
      <c r="F38" s="6"/>
      <c r="J38" s="30"/>
      <c r="K38" s="52"/>
      <c r="L38" s="30"/>
      <c r="M38" s="30"/>
    </row>
    <row r="39" spans="1:13" ht="12.75" customHeight="1">
      <c r="A39" s="20"/>
      <c r="B39" s="17" t="s">
        <v>51</v>
      </c>
      <c r="D39" s="27"/>
      <c r="E39" s="6"/>
      <c r="F39" s="6"/>
      <c r="J39" s="30"/>
      <c r="K39" s="52"/>
      <c r="L39" s="30"/>
      <c r="M39" s="30"/>
    </row>
    <row r="40" spans="1:13" s="56" customFormat="1" ht="12.75" customHeight="1">
      <c r="A40" s="55">
        <v>198073</v>
      </c>
      <c r="C40" s="56" t="s">
        <v>45</v>
      </c>
      <c r="D40" s="62"/>
      <c r="E40" s="63"/>
      <c r="F40" s="63"/>
      <c r="G40" s="57"/>
      <c r="H40" s="57"/>
      <c r="I40" s="59">
        <f>(K40)+(M40)</f>
        <v>22975</v>
      </c>
      <c r="J40" s="60"/>
      <c r="K40" s="61">
        <v>0</v>
      </c>
      <c r="L40" s="61">
        <f>(I40)</f>
        <v>22975</v>
      </c>
      <c r="M40" s="61">
        <v>22975</v>
      </c>
    </row>
    <row r="41" spans="1:13" ht="9.75" customHeight="1">
      <c r="A41" s="20"/>
      <c r="D41" s="27"/>
      <c r="E41" s="6"/>
      <c r="F41" s="6"/>
      <c r="J41" s="30"/>
      <c r="K41" s="52"/>
      <c r="L41" s="30"/>
      <c r="M41" s="30"/>
    </row>
    <row r="42" spans="1:13" ht="12.75" customHeight="1">
      <c r="A42" s="20"/>
      <c r="B42" s="17" t="s">
        <v>48</v>
      </c>
      <c r="D42" s="27"/>
      <c r="E42" s="6"/>
      <c r="F42" s="6"/>
      <c r="J42" s="30"/>
      <c r="K42" s="52"/>
      <c r="L42" s="30"/>
      <c r="M42" s="30"/>
    </row>
    <row r="43" spans="1:13" s="56" customFormat="1" ht="12.75" customHeight="1">
      <c r="A43" s="55">
        <v>198074</v>
      </c>
      <c r="C43" s="56" t="s">
        <v>49</v>
      </c>
      <c r="D43" s="62"/>
      <c r="E43" s="63"/>
      <c r="F43" s="63"/>
      <c r="G43" s="57"/>
      <c r="H43" s="57"/>
      <c r="I43" s="59">
        <f>(K43)+(M43)</f>
        <v>13215</v>
      </c>
      <c r="J43" s="60"/>
      <c r="K43" s="61">
        <v>0</v>
      </c>
      <c r="L43" s="61">
        <f>(I43)</f>
        <v>13215</v>
      </c>
      <c r="M43" s="61">
        <v>13215</v>
      </c>
    </row>
    <row r="44" spans="1:13" ht="4.5" customHeight="1">
      <c r="A44" s="20"/>
      <c r="C44" s="12"/>
      <c r="D44" s="27"/>
      <c r="E44" s="6"/>
      <c r="F44" s="6"/>
      <c r="I44" s="54"/>
      <c r="J44" s="30"/>
      <c r="K44" s="53"/>
      <c r="L44" s="30"/>
      <c r="M44" s="30"/>
    </row>
    <row r="45" spans="1:13" ht="12.75" customHeight="1">
      <c r="A45" s="20"/>
      <c r="C45" s="12"/>
      <c r="D45" s="27"/>
      <c r="E45" s="6"/>
      <c r="F45" s="6"/>
      <c r="I45" s="52">
        <f>SUM(I9:I44)</f>
        <v>6956751</v>
      </c>
      <c r="J45" s="30"/>
      <c r="K45" s="52">
        <f>SUM(K9:K44)</f>
        <v>6229434</v>
      </c>
      <c r="L45" s="30"/>
      <c r="M45" s="30"/>
    </row>
    <row r="46" spans="1:14" ht="12.75" hidden="1">
      <c r="A46" s="15"/>
      <c r="B46" s="6"/>
      <c r="C46" s="12"/>
      <c r="D46" s="27"/>
      <c r="E46" s="6"/>
      <c r="F46" s="6"/>
      <c r="H46" s="9"/>
      <c r="J46" s="30"/>
      <c r="K46" s="30"/>
      <c r="L46" s="30"/>
      <c r="M46" s="46"/>
      <c r="N46" s="4"/>
    </row>
    <row r="47" spans="1:14" ht="12.75" hidden="1">
      <c r="A47" s="15"/>
      <c r="B47" s="16" t="s">
        <v>16</v>
      </c>
      <c r="C47" s="12"/>
      <c r="D47" s="27"/>
      <c r="E47" s="6"/>
      <c r="F47" s="6"/>
      <c r="H47" s="9"/>
      <c r="J47" s="30"/>
      <c r="K47" s="30"/>
      <c r="L47" s="30"/>
      <c r="M47" s="46"/>
      <c r="N47" s="4"/>
    </row>
    <row r="48" spans="1:13" ht="12.75" hidden="1">
      <c r="A48" s="15" t="s">
        <v>14</v>
      </c>
      <c r="B48" s="6"/>
      <c r="C48" s="12" t="s">
        <v>15</v>
      </c>
      <c r="D48" s="27"/>
      <c r="E48" s="6"/>
      <c r="F48" s="6"/>
      <c r="I48" s="28">
        <f>K48+M48</f>
        <v>0</v>
      </c>
      <c r="J48" s="30"/>
      <c r="K48" s="28">
        <v>0</v>
      </c>
      <c r="L48" s="30"/>
      <c r="M48" s="46"/>
    </row>
    <row r="49" spans="1:13" ht="12.75" hidden="1">
      <c r="A49" s="15">
        <v>194101</v>
      </c>
      <c r="B49" s="6"/>
      <c r="C49" s="12" t="s">
        <v>13</v>
      </c>
      <c r="D49" s="27"/>
      <c r="E49" s="6"/>
      <c r="F49" s="6"/>
      <c r="I49" s="28">
        <f>K49+M49</f>
        <v>0</v>
      </c>
      <c r="J49" s="30"/>
      <c r="K49" s="28">
        <v>0</v>
      </c>
      <c r="L49" s="30"/>
      <c r="M49" s="46"/>
    </row>
    <row r="50" spans="1:13" ht="7.5" customHeight="1">
      <c r="A50" s="13"/>
      <c r="B50" s="6"/>
      <c r="C50" s="6"/>
      <c r="D50" s="11"/>
      <c r="E50" s="6"/>
      <c r="F50" s="6"/>
      <c r="H50" s="9"/>
      <c r="J50" s="30"/>
      <c r="K50" s="35"/>
      <c r="L50" s="30"/>
      <c r="M50" s="47"/>
    </row>
    <row r="51" spans="1:14" ht="12.75">
      <c r="A51" s="10"/>
      <c r="B51" s="5"/>
      <c r="C51" s="67" t="s">
        <v>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4"/>
    </row>
    <row r="52" spans="1:13" ht="6" customHeight="1">
      <c r="A52" s="10"/>
      <c r="B52" s="5"/>
      <c r="C52" s="18"/>
      <c r="D52" s="18"/>
      <c r="E52" s="18"/>
      <c r="F52" s="18"/>
      <c r="H52" s="18"/>
      <c r="I52" s="36"/>
      <c r="J52" s="36"/>
      <c r="K52" s="33"/>
      <c r="L52" s="34"/>
      <c r="M52" s="44"/>
    </row>
    <row r="53" spans="1:13" s="17" customFormat="1" ht="12.75">
      <c r="A53" s="14">
        <v>198998</v>
      </c>
      <c r="B53" s="7" t="s">
        <v>34</v>
      </c>
      <c r="C53" s="16"/>
      <c r="D53" s="18"/>
      <c r="E53" s="16"/>
      <c r="F53" s="16"/>
      <c r="G53" s="19"/>
      <c r="H53" s="19"/>
      <c r="I53" s="37"/>
      <c r="J53" s="37"/>
      <c r="K53" s="33"/>
      <c r="L53" s="34"/>
      <c r="M53" s="45"/>
    </row>
    <row r="54" spans="1:13" s="17" customFormat="1" ht="6.75" customHeight="1">
      <c r="A54" s="23"/>
      <c r="B54" s="16"/>
      <c r="C54" s="16"/>
      <c r="D54" s="18"/>
      <c r="E54" s="16"/>
      <c r="F54" s="16"/>
      <c r="G54" s="19"/>
      <c r="H54" s="19"/>
      <c r="I54" s="37"/>
      <c r="J54" s="37"/>
      <c r="K54" s="33"/>
      <c r="L54" s="34"/>
      <c r="M54" s="45"/>
    </row>
    <row r="55" spans="1:13" s="56" customFormat="1" ht="12.75" customHeight="1">
      <c r="A55" s="55"/>
      <c r="C55" s="56" t="s">
        <v>9</v>
      </c>
      <c r="D55" s="62"/>
      <c r="E55" s="63"/>
      <c r="F55" s="63"/>
      <c r="G55" s="57"/>
      <c r="H55" s="57"/>
      <c r="I55" s="59">
        <f>K55+M55</f>
        <v>231949</v>
      </c>
      <c r="J55" s="60"/>
      <c r="K55" s="61">
        <v>959266</v>
      </c>
      <c r="L55" s="61">
        <f>(I55)</f>
        <v>231949</v>
      </c>
      <c r="M55" s="61">
        <v>-727317</v>
      </c>
    </row>
    <row r="56" spans="1:14" s="17" customFormat="1" ht="12.75">
      <c r="A56" s="23"/>
      <c r="B56" s="16"/>
      <c r="C56" s="16"/>
      <c r="D56" s="18"/>
      <c r="E56" s="16"/>
      <c r="F56" s="16"/>
      <c r="G56" s="19"/>
      <c r="H56" s="19"/>
      <c r="I56" s="37"/>
      <c r="J56" s="37"/>
      <c r="K56" s="38"/>
      <c r="L56" s="37"/>
      <c r="M56" s="48"/>
      <c r="N56" s="24"/>
    </row>
    <row r="57" spans="1:13" s="17" customFormat="1" ht="12.75">
      <c r="A57" s="14"/>
      <c r="B57" s="25"/>
      <c r="C57" s="67" t="s">
        <v>5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s="17" customFormat="1" ht="6.75" customHeight="1">
      <c r="A58" s="23"/>
      <c r="B58" s="16"/>
      <c r="C58" s="16"/>
      <c r="D58" s="8"/>
      <c r="E58" s="16"/>
      <c r="F58" s="16"/>
      <c r="G58" s="26"/>
      <c r="H58" s="19"/>
      <c r="I58" s="39"/>
      <c r="J58" s="37"/>
      <c r="K58" s="38"/>
      <c r="L58" s="40"/>
      <c r="M58" s="48"/>
    </row>
    <row r="59" spans="1:14" s="17" customFormat="1" ht="12.75">
      <c r="A59" s="14">
        <v>198999</v>
      </c>
      <c r="B59" s="7" t="s">
        <v>6</v>
      </c>
      <c r="C59" s="16"/>
      <c r="D59" s="18"/>
      <c r="E59" s="16"/>
      <c r="F59" s="16"/>
      <c r="G59" s="19"/>
      <c r="H59" s="19"/>
      <c r="I59" s="37"/>
      <c r="J59" s="37"/>
      <c r="K59" s="38"/>
      <c r="L59" s="37"/>
      <c r="M59" s="48"/>
      <c r="N59" s="24"/>
    </row>
    <row r="60" spans="1:13" s="17" customFormat="1" ht="6" customHeight="1">
      <c r="A60" s="23"/>
      <c r="B60" s="16"/>
      <c r="C60" s="16"/>
      <c r="D60" s="18"/>
      <c r="E60" s="16"/>
      <c r="F60" s="16"/>
      <c r="G60" s="19"/>
      <c r="H60" s="19"/>
      <c r="I60" s="37"/>
      <c r="J60" s="37"/>
      <c r="K60" s="38"/>
      <c r="L60" s="37"/>
      <c r="M60" s="48"/>
    </row>
    <row r="61" spans="1:14" ht="12.75">
      <c r="A61" s="15"/>
      <c r="B61" s="6"/>
      <c r="C61" s="12" t="s">
        <v>7</v>
      </c>
      <c r="D61" s="11"/>
      <c r="E61" s="6"/>
      <c r="F61" s="6"/>
      <c r="I61" s="28">
        <f>K61+M61</f>
        <v>986000</v>
      </c>
      <c r="J61" s="30"/>
      <c r="K61" s="31">
        <v>986000</v>
      </c>
      <c r="L61" s="30"/>
      <c r="M61" s="46"/>
      <c r="N61" s="9"/>
    </row>
    <row r="62" spans="1:14" s="17" customFormat="1" ht="12.75">
      <c r="A62" s="23"/>
      <c r="B62" s="16"/>
      <c r="C62" s="16"/>
      <c r="D62" s="18"/>
      <c r="E62" s="16"/>
      <c r="F62" s="16"/>
      <c r="G62" s="24"/>
      <c r="H62" s="24"/>
      <c r="I62" s="40"/>
      <c r="J62" s="37"/>
      <c r="K62" s="38"/>
      <c r="L62" s="37"/>
      <c r="M62" s="48"/>
      <c r="N62" s="24"/>
    </row>
    <row r="63" spans="1:15" s="17" customFormat="1" ht="12.75">
      <c r="A63" s="23"/>
      <c r="B63" s="16"/>
      <c r="C63" s="16" t="s">
        <v>8</v>
      </c>
      <c r="D63" s="18"/>
      <c r="E63" s="16"/>
      <c r="F63" s="16"/>
      <c r="G63" s="17" t="s">
        <v>40</v>
      </c>
      <c r="I63" s="37">
        <f>(I45)+(I55)+(I61)</f>
        <v>8174700</v>
      </c>
      <c r="J63" s="37"/>
      <c r="K63" s="37">
        <v>8174700</v>
      </c>
      <c r="L63" s="37">
        <f>(I63)</f>
        <v>8174700</v>
      </c>
      <c r="M63" s="49">
        <f>SUM(M9:M62)</f>
        <v>0</v>
      </c>
      <c r="N63" s="49">
        <f>SUM(N22:N62)</f>
        <v>0</v>
      </c>
      <c r="O63" s="49">
        <f>SUM(O22:O62)</f>
        <v>0</v>
      </c>
    </row>
    <row r="64" spans="1:13" ht="12.75">
      <c r="A64" s="22"/>
      <c r="B64" s="6"/>
      <c r="C64" s="6"/>
      <c r="D64" s="6"/>
      <c r="E64" s="6"/>
      <c r="F64" s="6"/>
      <c r="G64" s="9"/>
      <c r="H64" s="9"/>
      <c r="I64" s="30"/>
      <c r="J64" s="30"/>
      <c r="K64" s="41"/>
      <c r="L64" s="30"/>
      <c r="M64" s="46"/>
    </row>
    <row r="65" spans="1:13" ht="12.75">
      <c r="A65" s="1"/>
      <c r="B65" s="6"/>
      <c r="C65" s="6"/>
      <c r="D65" s="11"/>
      <c r="E65" s="6"/>
      <c r="F65" s="6"/>
      <c r="G65" s="12"/>
      <c r="H65" s="9"/>
      <c r="I65" s="32"/>
      <c r="J65" s="30"/>
      <c r="K65" s="30"/>
      <c r="L65" s="42"/>
      <c r="M65" s="46"/>
    </row>
    <row r="66" spans="1:13" ht="12.75">
      <c r="A66" s="1"/>
      <c r="B66" s="6"/>
      <c r="C66" s="6"/>
      <c r="D66" s="11"/>
      <c r="E66" s="6"/>
      <c r="F66" s="6"/>
      <c r="G66" s="19"/>
      <c r="H66" s="19"/>
      <c r="I66" s="40"/>
      <c r="J66" s="37"/>
      <c r="K66" s="38"/>
      <c r="L66" s="42"/>
      <c r="M66" s="46"/>
    </row>
    <row r="67" spans="3:12" ht="12.75">
      <c r="C67" s="4"/>
      <c r="L67" s="42"/>
    </row>
    <row r="68" ht="12.75">
      <c r="L68" s="42"/>
    </row>
    <row r="69" ht="12.75">
      <c r="L69" s="42"/>
    </row>
    <row r="70" ht="12.75">
      <c r="L70" s="42"/>
    </row>
    <row r="71" ht="12.75">
      <c r="L71" s="42"/>
    </row>
  </sheetData>
  <sheetProtection password="ECF4" sheet="1"/>
  <mergeCells count="6">
    <mergeCell ref="B1:M1"/>
    <mergeCell ref="B2:M2"/>
    <mergeCell ref="B3:M3"/>
    <mergeCell ref="B4:M4"/>
    <mergeCell ref="C51:M51"/>
    <mergeCell ref="C57:M57"/>
  </mergeCells>
  <printOptions/>
  <pageMargins left="0.7" right="0.7" top="0.75" bottom="0.75" header="0.3" footer="0.3"/>
  <pageSetup horizontalDpi="600" verticalDpi="600" orientation="portrait" r:id="rId1"/>
  <headerFooter>
    <oddHeader>&amp;RARI SFY18
July 1,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2017-12-07T21:44:39Z</dcterms:modified>
  <cp:category/>
  <cp:version/>
  <cp:contentType/>
  <cp:contentStatus/>
</cp:coreProperties>
</file>