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5" activeTab="10"/>
  </bookViews>
  <sheets>
    <sheet name="Pending 051915" sheetId="1" r:id="rId1"/>
    <sheet name="Pending 052615" sheetId="2" r:id="rId2"/>
    <sheet name="Pending 052615 B" sheetId="3" r:id="rId3"/>
    <sheet name="Pending 060115" sheetId="4" r:id="rId4"/>
    <sheet name="Pending 061515" sheetId="5" r:id="rId5"/>
    <sheet name="Pending 061715" sheetId="6" r:id="rId6"/>
    <sheet name="Pending 062215" sheetId="7" r:id="rId7"/>
    <sheet name="Pending 062315" sheetId="8" r:id="rId8"/>
    <sheet name="070115 AA" sheetId="9" r:id="rId9"/>
    <sheet name="081815 AA" sheetId="10" r:id="rId10"/>
    <sheet name="081915 AA" sheetId="11" r:id="rId11"/>
  </sheets>
  <definedNames/>
  <calcPr fullCalcOnLoad="1"/>
</workbook>
</file>

<file path=xl/sharedStrings.xml><?xml version="1.0" encoding="utf-8"?>
<sst xmlns="http://schemas.openxmlformats.org/spreadsheetml/2006/main" count="543" uniqueCount="54">
  <si>
    <t>INITIAL</t>
  </si>
  <si>
    <t>AMENDED</t>
  </si>
  <si>
    <t>AMOUNT</t>
  </si>
  <si>
    <t>DIFFERENCE</t>
  </si>
  <si>
    <t>UNALLOCATED FUNDS</t>
  </si>
  <si>
    <t>Unallocated - Discretionary</t>
  </si>
  <si>
    <t>ADMINISTRATIVE FUNDS</t>
  </si>
  <si>
    <t>Administration</t>
  </si>
  <si>
    <t>Administration Funds</t>
  </si>
  <si>
    <t>TOTAL</t>
  </si>
  <si>
    <t>Undesignated General Revenue</t>
  </si>
  <si>
    <t>Adult Redeploy Illinos</t>
  </si>
  <si>
    <t>Program Title:  Adult Redeploy Illinois</t>
  </si>
  <si>
    <t>Crawfrod County</t>
  </si>
  <si>
    <t>Macon County</t>
  </si>
  <si>
    <t>Winnebago County</t>
  </si>
  <si>
    <t>La Salle County</t>
  </si>
  <si>
    <t>DuPage Coutny</t>
  </si>
  <si>
    <t>Fulton County</t>
  </si>
  <si>
    <t>Jersey County</t>
  </si>
  <si>
    <t>Knox County</t>
  </si>
  <si>
    <t>Madison County</t>
  </si>
  <si>
    <t>McLean County</t>
  </si>
  <si>
    <t>St. Clair County</t>
  </si>
  <si>
    <t>Kane County</t>
  </si>
  <si>
    <t>Boone County</t>
  </si>
  <si>
    <t>Cook County</t>
  </si>
  <si>
    <t>Lake County</t>
  </si>
  <si>
    <t>Franklin County</t>
  </si>
  <si>
    <t>4th Judicial Circuit</t>
  </si>
  <si>
    <t>2nd Judicial Circuit</t>
  </si>
  <si>
    <t>Peoria County</t>
  </si>
  <si>
    <t>Sangamon County</t>
  </si>
  <si>
    <t>Grundy County</t>
  </si>
  <si>
    <t>1941XX</t>
  </si>
  <si>
    <t>TBD</t>
  </si>
  <si>
    <t>Program Title:  Non-Competitive Planning Grants</t>
  </si>
  <si>
    <t>Pike County</t>
  </si>
  <si>
    <t>Will County</t>
  </si>
  <si>
    <t>20th Judicial Circuit</t>
  </si>
  <si>
    <t>Kankakee County</t>
  </si>
  <si>
    <t>McDonough County (9th Judicial Circuit)</t>
  </si>
  <si>
    <t>SFY16 PLAN</t>
  </si>
  <si>
    <r>
      <t xml:space="preserve">ATTACHMENT A - </t>
    </r>
    <r>
      <rPr>
        <b/>
        <sz val="12"/>
        <color indexed="10"/>
        <rFont val="Times New Roman"/>
        <family val="1"/>
      </rPr>
      <t>Pending as of 5/19/15</t>
    </r>
  </si>
  <si>
    <t>Difference</t>
  </si>
  <si>
    <r>
      <t xml:space="preserve">ATTACHMENT A - Pending </t>
    </r>
    <r>
      <rPr>
        <b/>
        <i/>
        <sz val="12"/>
        <color indexed="10"/>
        <rFont val="Times New Roman"/>
        <family val="1"/>
      </rPr>
      <t>Revised 5/26/15</t>
    </r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</si>
  <si>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>B</t>
    </r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</si>
  <si>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 xml:space="preserve">B, </t>
    </r>
    <r>
      <rPr>
        <b/>
        <i/>
        <sz val="12"/>
        <color indexed="36"/>
        <rFont val="Times New Roman"/>
        <family val="1"/>
      </rPr>
      <t>6/1/15</t>
    </r>
  </si>
  <si>
    <t>New</t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</si>
  <si>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 xml:space="preserve">B, </t>
    </r>
    <r>
      <rPr>
        <b/>
        <i/>
        <sz val="12"/>
        <color indexed="36"/>
        <rFont val="Times New Roman"/>
        <family val="1"/>
      </rPr>
      <t xml:space="preserve">6/1/15, </t>
    </r>
    <r>
      <rPr>
        <b/>
        <i/>
        <sz val="12"/>
        <color indexed="17"/>
        <rFont val="Times New Roman"/>
        <family val="1"/>
      </rPr>
      <t>6/15/15</t>
    </r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</si>
  <si>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 xml:space="preserve">B, </t>
    </r>
    <r>
      <rPr>
        <b/>
        <i/>
        <sz val="12"/>
        <color indexed="36"/>
        <rFont val="Times New Roman"/>
        <family val="1"/>
      </rPr>
      <t xml:space="preserve">6/1/15, </t>
    </r>
    <r>
      <rPr>
        <b/>
        <i/>
        <sz val="12"/>
        <color indexed="17"/>
        <rFont val="Times New Roman"/>
        <family val="1"/>
      </rPr>
      <t xml:space="preserve">6/15/15, </t>
    </r>
    <r>
      <rPr>
        <b/>
        <i/>
        <sz val="12"/>
        <color indexed="53"/>
        <rFont val="Times New Roman"/>
        <family val="1"/>
      </rPr>
      <t>6/17/15</t>
    </r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</si>
  <si>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 xml:space="preserve">B, </t>
    </r>
    <r>
      <rPr>
        <b/>
        <i/>
        <sz val="12"/>
        <color indexed="36"/>
        <rFont val="Times New Roman"/>
        <family val="1"/>
      </rPr>
      <t xml:space="preserve">6/1/15, </t>
    </r>
    <r>
      <rPr>
        <b/>
        <i/>
        <sz val="12"/>
        <color indexed="17"/>
        <rFont val="Times New Roman"/>
        <family val="1"/>
      </rPr>
      <t xml:space="preserve">6/15/15, </t>
    </r>
    <r>
      <rPr>
        <b/>
        <i/>
        <sz val="12"/>
        <color indexed="53"/>
        <rFont val="Times New Roman"/>
        <family val="1"/>
      </rPr>
      <t xml:space="preserve">6/17/15, </t>
    </r>
    <r>
      <rPr>
        <b/>
        <i/>
        <sz val="12"/>
        <color indexed="14"/>
        <rFont val="Times New Roman"/>
        <family val="1"/>
      </rPr>
      <t>6/22/15</t>
    </r>
  </si>
  <si>
    <r>
      <t xml:space="preserve">ATTACHMENT A - Pending </t>
    </r>
    <r>
      <rPr>
        <b/>
        <i/>
        <sz val="12"/>
        <color indexed="10"/>
        <rFont val="Times New Roman"/>
        <family val="1"/>
      </rPr>
      <t xml:space="preserve">Revised 5/26/15, </t>
    </r>
    <r>
      <rPr>
        <b/>
        <i/>
        <sz val="12"/>
        <color indexed="30"/>
        <rFont val="Times New Roman"/>
        <family val="1"/>
      </rPr>
      <t xml:space="preserve">5/26/15 </t>
    </r>
    <r>
      <rPr>
        <b/>
        <i/>
        <sz val="12"/>
        <color indexed="30"/>
        <rFont val="Times New Roman"/>
        <family val="1"/>
      </rPr>
      <t xml:space="preserve">B, </t>
    </r>
    <r>
      <rPr>
        <b/>
        <i/>
        <sz val="12"/>
        <color indexed="36"/>
        <rFont val="Times New Roman"/>
        <family val="1"/>
      </rPr>
      <t xml:space="preserve">6/1/15, </t>
    </r>
    <r>
      <rPr>
        <b/>
        <i/>
        <sz val="12"/>
        <color indexed="17"/>
        <rFont val="Times New Roman"/>
        <family val="1"/>
      </rPr>
      <t xml:space="preserve">6/15/15, </t>
    </r>
    <r>
      <rPr>
        <b/>
        <i/>
        <sz val="12"/>
        <color indexed="53"/>
        <rFont val="Times New Roman"/>
        <family val="1"/>
      </rPr>
      <t xml:space="preserve">6/17/15, </t>
    </r>
    <r>
      <rPr>
        <b/>
        <i/>
        <sz val="12"/>
        <color indexed="14"/>
        <rFont val="Times New Roman"/>
        <family val="1"/>
      </rPr>
      <t>6/23/15</t>
    </r>
  </si>
  <si>
    <t>ATTACHMENT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</si>
</sst>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53"/>
      <name val="Times New Roman"/>
      <family val="1"/>
    </font>
    <font>
      <b/>
      <i/>
      <sz val="12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10"/>
      <name val="Calibri"/>
      <family val="2"/>
    </font>
    <font>
      <i/>
      <sz val="10"/>
      <color indexed="30"/>
      <name val="Times New Roman"/>
      <family val="1"/>
    </font>
    <font>
      <i/>
      <sz val="11"/>
      <color indexed="30"/>
      <name val="Calibri"/>
      <family val="2"/>
    </font>
    <font>
      <i/>
      <sz val="10"/>
      <color indexed="17"/>
      <name val="Times New Roman"/>
      <family val="1"/>
    </font>
    <font>
      <i/>
      <sz val="11"/>
      <color indexed="17"/>
      <name val="Calibri"/>
      <family val="2"/>
    </font>
    <font>
      <i/>
      <sz val="10"/>
      <color indexed="53"/>
      <name val="Times New Roman"/>
      <family val="1"/>
    </font>
    <font>
      <i/>
      <sz val="10"/>
      <color indexed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Calibri"/>
      <family val="2"/>
    </font>
    <font>
      <i/>
      <sz val="10"/>
      <color rgb="FF0070C0"/>
      <name val="Times New Roman"/>
      <family val="1"/>
    </font>
    <font>
      <i/>
      <sz val="11"/>
      <color rgb="FF0070C0"/>
      <name val="Calibri"/>
      <family val="2"/>
    </font>
    <font>
      <i/>
      <sz val="10"/>
      <color rgb="FF006600"/>
      <name val="Times New Roman"/>
      <family val="1"/>
    </font>
    <font>
      <i/>
      <sz val="11"/>
      <color rgb="FF006600"/>
      <name val="Calibri"/>
      <family val="2"/>
    </font>
    <font>
      <i/>
      <sz val="10"/>
      <color theme="9" tint="-0.24997000396251678"/>
      <name val="Times New Roman"/>
      <family val="1"/>
    </font>
    <font>
      <i/>
      <sz val="10"/>
      <color rgb="FFFF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64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44" applyNumberFormat="1" applyFont="1" applyFill="1" applyBorder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5" fontId="65" fillId="0" borderId="0" xfId="60" applyNumberFormat="1" applyFont="1" applyFill="1" applyAlignment="1">
      <alignment/>
    </xf>
    <xf numFmtId="16" fontId="65" fillId="0" borderId="0" xfId="61" applyNumberFormat="1" applyFont="1" applyFill="1">
      <alignment/>
      <protection/>
    </xf>
    <xf numFmtId="0" fontId="65" fillId="0" borderId="0" xfId="61" applyFont="1" applyFill="1">
      <alignment/>
      <protection/>
    </xf>
    <xf numFmtId="5" fontId="65" fillId="0" borderId="0" xfId="0" applyNumberFormat="1" applyFont="1" applyFill="1" applyAlignment="1">
      <alignment/>
    </xf>
    <xf numFmtId="8" fontId="65" fillId="0" borderId="0" xfId="0" applyNumberFormat="1" applyFont="1" applyFill="1" applyAlignment="1">
      <alignment/>
    </xf>
    <xf numFmtId="8" fontId="65" fillId="0" borderId="0" xfId="61" applyNumberFormat="1" applyFont="1" applyFill="1">
      <alignment/>
      <protection/>
    </xf>
    <xf numFmtId="8" fontId="66" fillId="0" borderId="0" xfId="0" applyNumberFormat="1" applyFont="1" applyAlignment="1">
      <alignment/>
    </xf>
    <xf numFmtId="0" fontId="67" fillId="0" borderId="0" xfId="0" applyFont="1" applyFill="1" applyAlignment="1">
      <alignment/>
    </xf>
    <xf numFmtId="5" fontId="67" fillId="0" borderId="0" xfId="60" applyNumberFormat="1" applyFont="1" applyFill="1" applyAlignment="1">
      <alignment/>
    </xf>
    <xf numFmtId="16" fontId="67" fillId="0" borderId="0" xfId="61" applyNumberFormat="1" applyFont="1" applyFill="1">
      <alignment/>
      <protection/>
    </xf>
    <xf numFmtId="0" fontId="67" fillId="0" borderId="0" xfId="61" applyFont="1" applyFill="1">
      <alignment/>
      <protection/>
    </xf>
    <xf numFmtId="5" fontId="67" fillId="0" borderId="0" xfId="0" applyNumberFormat="1" applyFont="1" applyFill="1" applyAlignment="1">
      <alignment/>
    </xf>
    <xf numFmtId="8" fontId="67" fillId="0" borderId="0" xfId="0" applyNumberFormat="1" applyFont="1" applyFill="1" applyAlignment="1">
      <alignment/>
    </xf>
    <xf numFmtId="8" fontId="67" fillId="0" borderId="0" xfId="61" applyNumberFormat="1" applyFont="1" applyFill="1">
      <alignment/>
      <protection/>
    </xf>
    <xf numFmtId="8" fontId="68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5" fontId="64" fillId="0" borderId="0" xfId="60" applyNumberFormat="1" applyFont="1" applyFill="1" applyAlignment="1">
      <alignment/>
    </xf>
    <xf numFmtId="16" fontId="64" fillId="0" borderId="0" xfId="61" applyNumberFormat="1" applyFont="1" applyFill="1">
      <alignment/>
      <protection/>
    </xf>
    <xf numFmtId="0" fontId="64" fillId="0" borderId="0" xfId="61" applyFont="1" applyFill="1">
      <alignment/>
      <protection/>
    </xf>
    <xf numFmtId="5" fontId="64" fillId="0" borderId="0" xfId="0" applyNumberFormat="1" applyFont="1" applyFill="1" applyAlignment="1">
      <alignment/>
    </xf>
    <xf numFmtId="8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5" fontId="69" fillId="0" borderId="0" xfId="60" applyNumberFormat="1" applyFont="1" applyFill="1" applyAlignment="1">
      <alignment/>
    </xf>
    <xf numFmtId="16" fontId="69" fillId="0" borderId="0" xfId="61" applyNumberFormat="1" applyFont="1" applyFill="1">
      <alignment/>
      <protection/>
    </xf>
    <xf numFmtId="0" fontId="69" fillId="0" borderId="0" xfId="61" applyFont="1" applyFill="1">
      <alignment/>
      <protection/>
    </xf>
    <xf numFmtId="5" fontId="69" fillId="0" borderId="0" xfId="0" applyNumberFormat="1" applyFont="1" applyFill="1" applyAlignment="1">
      <alignment/>
    </xf>
    <xf numFmtId="8" fontId="69" fillId="0" borderId="0" xfId="0" applyNumberFormat="1" applyFont="1" applyFill="1" applyAlignment="1">
      <alignment/>
    </xf>
    <xf numFmtId="8" fontId="69" fillId="0" borderId="0" xfId="61" applyNumberFormat="1" applyFont="1" applyFill="1">
      <alignment/>
      <protection/>
    </xf>
    <xf numFmtId="8" fontId="70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5" fontId="71" fillId="0" borderId="0" xfId="60" applyNumberFormat="1" applyFont="1" applyFill="1" applyAlignment="1">
      <alignment/>
    </xf>
    <xf numFmtId="16" fontId="71" fillId="0" borderId="0" xfId="61" applyNumberFormat="1" applyFont="1" applyFill="1">
      <alignment/>
      <protection/>
    </xf>
    <xf numFmtId="0" fontId="71" fillId="0" borderId="0" xfId="61" applyFont="1" applyFill="1">
      <alignment/>
      <protection/>
    </xf>
    <xf numFmtId="5" fontId="71" fillId="0" borderId="0" xfId="0" applyNumberFormat="1" applyFont="1" applyFill="1" applyAlignment="1">
      <alignment/>
    </xf>
    <xf numFmtId="8" fontId="71" fillId="0" borderId="0" xfId="0" applyNumberFormat="1" applyFont="1" applyFill="1" applyAlignment="1">
      <alignment/>
    </xf>
    <xf numFmtId="8" fontId="71" fillId="0" borderId="0" xfId="61" applyNumberFormat="1" applyFont="1" applyFill="1">
      <alignment/>
      <protection/>
    </xf>
    <xf numFmtId="164" fontId="6" fillId="0" borderId="0" xfId="60" applyNumberFormat="1" applyFont="1" applyFill="1" applyAlignment="1">
      <alignment/>
    </xf>
    <xf numFmtId="0" fontId="72" fillId="0" borderId="0" xfId="0" applyFont="1" applyFill="1" applyAlignment="1">
      <alignment/>
    </xf>
    <xf numFmtId="5" fontId="72" fillId="0" borderId="0" xfId="60" applyNumberFormat="1" applyFont="1" applyFill="1" applyAlignment="1">
      <alignment/>
    </xf>
    <xf numFmtId="16" fontId="72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5" fontId="72" fillId="0" borderId="0" xfId="0" applyNumberFormat="1" applyFont="1" applyFill="1" applyAlignment="1">
      <alignment/>
    </xf>
    <xf numFmtId="8" fontId="72" fillId="0" borderId="0" xfId="0" applyNumberFormat="1" applyFont="1" applyFill="1" applyAlignment="1">
      <alignment/>
    </xf>
    <xf numFmtId="8" fontId="72" fillId="0" borderId="0" xfId="61" applyNumberFormat="1" applyFont="1" applyFill="1">
      <alignment/>
      <protection/>
    </xf>
    <xf numFmtId="6" fontId="4" fillId="0" borderId="0" xfId="0" applyNumberFormat="1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164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"/>
  <sheetViews>
    <sheetView workbookViewId="0" topLeftCell="A1">
      <selection activeCell="I23" sqref="I23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574218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4" width="11.140625" style="2" bestFit="1" customWidth="1"/>
    <col min="15" max="16" width="9.140625" style="2" customWidth="1"/>
    <col min="17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43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1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3" ht="12.75">
      <c r="A8" s="22"/>
      <c r="H8" s="9"/>
      <c r="J8" s="32"/>
      <c r="K8" s="35" t="s">
        <v>2</v>
      </c>
      <c r="L8" s="36" t="s">
        <v>2</v>
      </c>
      <c r="M8" s="48" t="s">
        <v>3</v>
      </c>
    </row>
    <row r="9" spans="1:13" ht="12.75">
      <c r="A9" s="22"/>
      <c r="H9" s="9"/>
      <c r="J9" s="32"/>
      <c r="K9" s="35"/>
      <c r="L9" s="36"/>
      <c r="M9" s="48"/>
    </row>
    <row r="10" spans="1:13" ht="12.75">
      <c r="A10" s="2">
        <v>196050</v>
      </c>
      <c r="C10" s="12" t="s">
        <v>30</v>
      </c>
      <c r="D10" s="29"/>
      <c r="E10" s="6"/>
      <c r="F10" s="6"/>
      <c r="I10" s="30">
        <f aca="true" t="shared" si="0" ref="I10:I36">K10+M10</f>
        <v>332317.45</v>
      </c>
      <c r="J10" s="32"/>
      <c r="K10" s="30">
        <v>332317.45</v>
      </c>
      <c r="L10" s="32"/>
      <c r="M10" s="49"/>
    </row>
    <row r="11" spans="1:13" ht="12.75">
      <c r="A11" s="2">
        <v>196031</v>
      </c>
      <c r="C11" s="12" t="s">
        <v>29</v>
      </c>
      <c r="D11" s="29"/>
      <c r="E11" s="6"/>
      <c r="F11" s="6"/>
      <c r="I11" s="30">
        <f t="shared" si="0"/>
        <v>216924.76</v>
      </c>
      <c r="J11" s="32"/>
      <c r="K11" s="30">
        <v>216924.76</v>
      </c>
      <c r="L11" s="32"/>
      <c r="M11" s="49"/>
    </row>
    <row r="12" spans="1:13" ht="12.75">
      <c r="A12" s="2">
        <v>196028</v>
      </c>
      <c r="C12" s="12" t="s">
        <v>25</v>
      </c>
      <c r="D12" s="29"/>
      <c r="E12" s="6"/>
      <c r="F12" s="6"/>
      <c r="I12" s="30">
        <f t="shared" si="0"/>
        <v>123799.51</v>
      </c>
      <c r="J12" s="32"/>
      <c r="K12" s="30">
        <v>123799.51</v>
      </c>
      <c r="L12" s="32"/>
      <c r="M12" s="49"/>
    </row>
    <row r="13" spans="1:13" ht="12.75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49"/>
    </row>
    <row r="14" spans="1:13" ht="12.75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49"/>
    </row>
    <row r="15" spans="1:13" ht="12.75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49"/>
    </row>
    <row r="16" spans="1:13" ht="12.75">
      <c r="A16" s="2">
        <v>196005</v>
      </c>
      <c r="C16" s="12" t="s">
        <v>19</v>
      </c>
      <c r="D16" s="29"/>
      <c r="E16" s="6"/>
      <c r="F16" s="6"/>
      <c r="I16" s="30">
        <f t="shared" si="0"/>
        <v>126350.83</v>
      </c>
      <c r="J16" s="32"/>
      <c r="K16" s="30">
        <v>126350.83</v>
      </c>
      <c r="L16" s="32"/>
      <c r="M16" s="49"/>
    </row>
    <row r="17" spans="1:13" ht="12.75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49"/>
    </row>
    <row r="18" spans="1:13" ht="12.75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49"/>
    </row>
    <row r="19" spans="1:13" ht="12.75">
      <c r="A19" s="2">
        <v>196030</v>
      </c>
      <c r="C19" s="12" t="s">
        <v>27</v>
      </c>
      <c r="D19" s="29"/>
      <c r="E19" s="6"/>
      <c r="F19" s="6"/>
      <c r="I19" s="30">
        <f t="shared" si="0"/>
        <v>254742.8</v>
      </c>
      <c r="J19" s="32"/>
      <c r="K19" s="30">
        <v>254742.8</v>
      </c>
      <c r="L19" s="32"/>
      <c r="M19" s="49"/>
    </row>
    <row r="20" spans="1:13" ht="12.75">
      <c r="A20" s="2">
        <v>196004</v>
      </c>
      <c r="C20" s="12" t="s">
        <v>14</v>
      </c>
      <c r="D20" s="29"/>
      <c r="E20" s="6"/>
      <c r="F20" s="6"/>
      <c r="I20" s="30">
        <f t="shared" si="0"/>
        <v>380046.79</v>
      </c>
      <c r="J20" s="32"/>
      <c r="K20" s="30">
        <v>380046.79</v>
      </c>
      <c r="L20" s="32"/>
      <c r="M20" s="49"/>
    </row>
    <row r="21" spans="1:13" ht="12.75">
      <c r="A21" s="2">
        <v>196008</v>
      </c>
      <c r="C21" s="12" t="s">
        <v>21</v>
      </c>
      <c r="D21" s="29"/>
      <c r="E21" s="6"/>
      <c r="F21" s="6"/>
      <c r="I21" s="30">
        <f t="shared" si="0"/>
        <v>198342</v>
      </c>
      <c r="J21" s="32"/>
      <c r="K21" s="30">
        <v>198342</v>
      </c>
      <c r="L21" s="32"/>
      <c r="M21" s="49"/>
    </row>
    <row r="22" spans="1:13" ht="12.75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49"/>
    </row>
    <row r="23" spans="1:13" ht="12.75">
      <c r="A23" s="2">
        <v>196012</v>
      </c>
      <c r="C23" s="12" t="s">
        <v>22</v>
      </c>
      <c r="D23" s="29"/>
      <c r="E23" s="6"/>
      <c r="F23" s="6"/>
      <c r="I23" s="30">
        <f t="shared" si="0"/>
        <v>174006</v>
      </c>
      <c r="J23" s="32"/>
      <c r="K23" s="30">
        <v>174006</v>
      </c>
      <c r="L23" s="32"/>
      <c r="M23" s="49"/>
    </row>
    <row r="24" spans="1:13" ht="12.75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49"/>
    </row>
    <row r="25" spans="1:13" ht="12.75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49"/>
    </row>
    <row r="26" spans="1:13" ht="12.75">
      <c r="A26" s="2">
        <v>196003</v>
      </c>
      <c r="C26" s="12" t="s">
        <v>23</v>
      </c>
      <c r="D26" s="29"/>
      <c r="E26" s="6"/>
      <c r="F26" s="6"/>
      <c r="I26" s="30">
        <f t="shared" si="0"/>
        <v>515342.5</v>
      </c>
      <c r="J26" s="32"/>
      <c r="K26" s="30">
        <v>515342.5</v>
      </c>
      <c r="L26" s="32"/>
      <c r="M26" s="49"/>
    </row>
    <row r="27" spans="1:13" ht="12.75">
      <c r="A27" s="2">
        <v>196009</v>
      </c>
      <c r="C27" s="12" t="s">
        <v>15</v>
      </c>
      <c r="D27" s="29"/>
      <c r="E27" s="6"/>
      <c r="F27" s="6"/>
      <c r="I27" s="30">
        <f t="shared" si="0"/>
        <v>728297.03</v>
      </c>
      <c r="J27" s="32"/>
      <c r="K27" s="30">
        <v>728297.03</v>
      </c>
      <c r="L27" s="32"/>
      <c r="M27" s="49"/>
    </row>
    <row r="28" spans="1:14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49"/>
      <c r="N28" s="2">
        <v>196061</v>
      </c>
    </row>
    <row r="29" spans="1:14" ht="12.75" customHeight="1" hidden="1">
      <c r="A29" s="17">
        <v>194061</v>
      </c>
      <c r="B29" s="6"/>
      <c r="C29" s="12" t="s">
        <v>40</v>
      </c>
      <c r="D29" s="29"/>
      <c r="E29" s="6"/>
      <c r="F29" s="6"/>
      <c r="I29" s="30">
        <f t="shared" si="0"/>
        <v>0</v>
      </c>
      <c r="J29" s="32"/>
      <c r="K29" s="30">
        <v>0</v>
      </c>
      <c r="L29" s="32"/>
      <c r="M29" s="49"/>
      <c r="N29" s="2">
        <v>196063</v>
      </c>
    </row>
    <row r="30" spans="1:14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 t="shared" si="0"/>
        <v>0</v>
      </c>
      <c r="J30" s="32"/>
      <c r="K30" s="30">
        <v>0</v>
      </c>
      <c r="L30" s="32"/>
      <c r="M30" s="49"/>
      <c r="N30" s="2">
        <v>196065</v>
      </c>
    </row>
    <row r="31" spans="1:13" ht="12.75" customHeight="1" hidden="1">
      <c r="A31" s="17">
        <v>194063</v>
      </c>
      <c r="B31" s="6"/>
      <c r="C31" s="12" t="s">
        <v>38</v>
      </c>
      <c r="D31" s="29"/>
      <c r="E31" s="6"/>
      <c r="F31" s="6"/>
      <c r="I31" s="30">
        <f t="shared" si="0"/>
        <v>0</v>
      </c>
      <c r="J31" s="32"/>
      <c r="K31" s="30">
        <v>0</v>
      </c>
      <c r="L31" s="32"/>
      <c r="M31" s="49"/>
    </row>
    <row r="32" spans="1:13" ht="12.75" hidden="1">
      <c r="A32" s="17">
        <v>194064</v>
      </c>
      <c r="B32" s="6"/>
      <c r="C32" s="12" t="s">
        <v>39</v>
      </c>
      <c r="D32" s="29"/>
      <c r="E32" s="6"/>
      <c r="F32" s="6"/>
      <c r="I32" s="30">
        <f t="shared" si="0"/>
        <v>0</v>
      </c>
      <c r="J32" s="32"/>
      <c r="K32" s="30">
        <v>0</v>
      </c>
      <c r="L32" s="32"/>
      <c r="M32" s="49"/>
    </row>
    <row r="33" spans="1:13" ht="12.75" hidden="1">
      <c r="A33" s="17">
        <v>193007</v>
      </c>
      <c r="B33" s="6"/>
      <c r="C33" s="12" t="s">
        <v>18</v>
      </c>
      <c r="D33" s="29"/>
      <c r="E33" s="6"/>
      <c r="F33" s="6"/>
      <c r="I33" s="30">
        <f t="shared" si="0"/>
        <v>0</v>
      </c>
      <c r="J33" s="32"/>
      <c r="K33" s="30">
        <v>0</v>
      </c>
      <c r="L33" s="32"/>
      <c r="M33" s="49"/>
    </row>
    <row r="34" spans="1:13" ht="12.75" hidden="1">
      <c r="A34" s="17">
        <v>193006</v>
      </c>
      <c r="B34" s="6"/>
      <c r="C34" s="12" t="s">
        <v>20</v>
      </c>
      <c r="D34" s="29"/>
      <c r="E34" s="6"/>
      <c r="F34" s="6"/>
      <c r="I34" s="30">
        <f t="shared" si="0"/>
        <v>0</v>
      </c>
      <c r="J34" s="32"/>
      <c r="K34" s="30">
        <v>0</v>
      </c>
      <c r="L34" s="32"/>
      <c r="M34" s="49"/>
    </row>
    <row r="35" spans="1:13" ht="12.75" hidden="1">
      <c r="A35" s="17">
        <v>193025</v>
      </c>
      <c r="B35" s="6"/>
      <c r="C35" s="12" t="s">
        <v>13</v>
      </c>
      <c r="D35" s="29"/>
      <c r="E35" s="6"/>
      <c r="F35" s="6"/>
      <c r="I35" s="30">
        <f t="shared" si="0"/>
        <v>0</v>
      </c>
      <c r="J35" s="32"/>
      <c r="K35" s="30">
        <v>0</v>
      </c>
      <c r="L35" s="32"/>
      <c r="M35" s="49"/>
    </row>
    <row r="36" spans="1:13" ht="12.75" hidden="1">
      <c r="A36" s="17">
        <v>193029</v>
      </c>
      <c r="B36" s="6"/>
      <c r="C36" s="12" t="s">
        <v>28</v>
      </c>
      <c r="D36" s="29"/>
      <c r="E36" s="6"/>
      <c r="F36" s="6"/>
      <c r="I36" s="30">
        <f t="shared" si="0"/>
        <v>0</v>
      </c>
      <c r="J36" s="32"/>
      <c r="K36" s="30">
        <v>0</v>
      </c>
      <c r="L36" s="32"/>
      <c r="M36" s="49"/>
    </row>
    <row r="37" spans="1:14" ht="12.75">
      <c r="A37" s="17"/>
      <c r="B37" s="6"/>
      <c r="C37" s="12"/>
      <c r="D37" s="29"/>
      <c r="E37" s="6"/>
      <c r="F37" s="6"/>
      <c r="H37" s="9"/>
      <c r="J37" s="32"/>
      <c r="K37" s="32"/>
      <c r="L37" s="32"/>
      <c r="M37" s="49"/>
      <c r="N37" s="4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18" t="s">
        <v>36</v>
      </c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3" ht="12.75" hidden="1">
      <c r="A40" s="17" t="s">
        <v>34</v>
      </c>
      <c r="B40" s="6"/>
      <c r="C40" s="12" t="s">
        <v>35</v>
      </c>
      <c r="D40" s="29"/>
      <c r="E40" s="6"/>
      <c r="F40" s="6"/>
      <c r="I40" s="30">
        <f>K40+M40</f>
        <v>0</v>
      </c>
      <c r="J40" s="32"/>
      <c r="K40" s="30">
        <v>0</v>
      </c>
      <c r="L40" s="32"/>
      <c r="M40" s="49"/>
    </row>
    <row r="41" spans="1:13" ht="12.75" hidden="1">
      <c r="A41" s="17">
        <v>194101</v>
      </c>
      <c r="B41" s="6"/>
      <c r="C41" s="12" t="s">
        <v>33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>
      <c r="A42" s="13"/>
      <c r="B42" s="6"/>
      <c r="C42" s="6"/>
      <c r="D42" s="11"/>
      <c r="E42" s="6"/>
      <c r="F42" s="6"/>
      <c r="H42" s="9"/>
      <c r="J42" s="32"/>
      <c r="K42" s="37"/>
      <c r="L42" s="32"/>
      <c r="M42" s="50"/>
    </row>
    <row r="43" spans="1:14" ht="12.75">
      <c r="A43" s="10"/>
      <c r="B43" s="5"/>
      <c r="C43" s="103" t="s">
        <v>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4"/>
    </row>
    <row r="44" spans="1:13" ht="12.75">
      <c r="A44" s="10"/>
      <c r="B44" s="5"/>
      <c r="C44" s="20"/>
      <c r="D44" s="20"/>
      <c r="E44" s="20"/>
      <c r="F44" s="20"/>
      <c r="H44" s="20"/>
      <c r="I44" s="38"/>
      <c r="J44" s="38"/>
      <c r="K44" s="35"/>
      <c r="L44" s="36"/>
      <c r="M44" s="47"/>
    </row>
    <row r="45" spans="1:13" s="19" customFormat="1" ht="12.75">
      <c r="A45" s="16">
        <v>196998</v>
      </c>
      <c r="B45" s="7" t="s">
        <v>5</v>
      </c>
      <c r="C45" s="18"/>
      <c r="D45" s="20"/>
      <c r="E45" s="18"/>
      <c r="F45" s="18"/>
      <c r="G45" s="21"/>
      <c r="H45" s="21"/>
      <c r="I45" s="39"/>
      <c r="J45" s="39"/>
      <c r="K45" s="35"/>
      <c r="L45" s="36"/>
      <c r="M45" s="48"/>
    </row>
    <row r="46" spans="1:13" s="19" customFormat="1" ht="6.75" customHeight="1">
      <c r="A46" s="25"/>
      <c r="B46" s="18"/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ht="12.75">
      <c r="A47" s="17"/>
      <c r="B47" s="6"/>
      <c r="C47" s="12" t="s">
        <v>10</v>
      </c>
      <c r="D47" s="29"/>
      <c r="E47" s="6"/>
      <c r="F47" s="6"/>
      <c r="I47" s="30">
        <f>K47+M47</f>
        <v>2972020.74</v>
      </c>
      <c r="J47" s="32"/>
      <c r="K47" s="30">
        <v>2972020.74</v>
      </c>
      <c r="L47" s="32"/>
      <c r="M47" s="49"/>
    </row>
    <row r="48" spans="1:14" s="19" customFormat="1" ht="12.75">
      <c r="A48" s="25"/>
      <c r="B48" s="18"/>
      <c r="C48" s="18"/>
      <c r="D48" s="20"/>
      <c r="E48" s="18"/>
      <c r="F48" s="18"/>
      <c r="G48" s="21"/>
      <c r="H48" s="21"/>
      <c r="I48" s="39"/>
      <c r="J48" s="39"/>
      <c r="K48" s="40"/>
      <c r="L48" s="39"/>
      <c r="M48" s="51"/>
      <c r="N48" s="26"/>
    </row>
    <row r="49" spans="1:13" s="19" customFormat="1" ht="12.75">
      <c r="A49" s="16"/>
      <c r="B49" s="27"/>
      <c r="C49" s="103" t="s">
        <v>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s="19" customFormat="1" ht="6.75" customHeight="1">
      <c r="A50" s="25"/>
      <c r="B50" s="18"/>
      <c r="C50" s="18"/>
      <c r="D50" s="8"/>
      <c r="E50" s="18"/>
      <c r="F50" s="18"/>
      <c r="G50" s="28"/>
      <c r="H50" s="21"/>
      <c r="I50" s="41"/>
      <c r="J50" s="39"/>
      <c r="K50" s="40"/>
      <c r="L50" s="42"/>
      <c r="M50" s="51"/>
    </row>
    <row r="51" spans="1:14" s="19" customFormat="1" ht="12.75">
      <c r="A51" s="16">
        <v>196999</v>
      </c>
      <c r="B51" s="7" t="s">
        <v>7</v>
      </c>
      <c r="C51" s="18"/>
      <c r="D51" s="20"/>
      <c r="E51" s="18"/>
      <c r="F51" s="18"/>
      <c r="G51" s="21"/>
      <c r="H51" s="21"/>
      <c r="I51" s="39"/>
      <c r="J51" s="39"/>
      <c r="K51" s="40"/>
      <c r="L51" s="39"/>
      <c r="M51" s="51"/>
      <c r="N51" s="26"/>
    </row>
    <row r="52" spans="1:13" s="19" customFormat="1" ht="6" customHeight="1">
      <c r="A52" s="25"/>
      <c r="B52" s="18"/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</row>
    <row r="53" spans="1:14" ht="12.75">
      <c r="A53" s="17"/>
      <c r="B53" s="6"/>
      <c r="C53" s="12" t="s">
        <v>8</v>
      </c>
      <c r="D53" s="11"/>
      <c r="E53" s="6"/>
      <c r="F53" s="6"/>
      <c r="I53" s="30">
        <f>K53+M53</f>
        <v>1000000</v>
      </c>
      <c r="J53" s="32"/>
      <c r="K53" s="33">
        <v>1000000</v>
      </c>
      <c r="L53" s="32"/>
      <c r="M53" s="49"/>
      <c r="N53" s="9"/>
    </row>
    <row r="54" spans="1:14" s="19" customFormat="1" ht="12.75">
      <c r="A54" s="25"/>
      <c r="B54" s="18"/>
      <c r="C54" s="18"/>
      <c r="D54" s="20"/>
      <c r="E54" s="18"/>
      <c r="F54" s="18"/>
      <c r="G54" s="26"/>
      <c r="H54" s="26"/>
      <c r="I54" s="42"/>
      <c r="J54" s="39"/>
      <c r="K54" s="40"/>
      <c r="L54" s="39"/>
      <c r="M54" s="51"/>
      <c r="N54" s="26"/>
    </row>
    <row r="55" spans="1:13" s="19" customFormat="1" ht="12.75">
      <c r="A55" s="25"/>
      <c r="B55" s="18"/>
      <c r="C55" s="18" t="s">
        <v>9</v>
      </c>
      <c r="D55" s="20"/>
      <c r="E55" s="18"/>
      <c r="F55" s="18"/>
      <c r="I55" s="39">
        <f>SUM(I6:I54)</f>
        <v>10750000</v>
      </c>
      <c r="J55" s="39"/>
      <c r="K55" s="39">
        <f>SUM(K6:K54)</f>
        <v>10750000</v>
      </c>
      <c r="L55" s="39">
        <f>(I55)</f>
        <v>10750000</v>
      </c>
      <c r="M55" s="51">
        <f>SUM(M6:M54)</f>
        <v>0</v>
      </c>
    </row>
    <row r="56" spans="1:13" ht="12.75">
      <c r="A56" s="24"/>
      <c r="B56" s="6"/>
      <c r="C56" s="6"/>
      <c r="D56" s="6"/>
      <c r="E56" s="6"/>
      <c r="F56" s="6"/>
      <c r="G56" s="9"/>
      <c r="H56" s="9"/>
      <c r="I56" s="32"/>
      <c r="J56" s="32"/>
      <c r="K56" s="43"/>
      <c r="L56" s="32"/>
      <c r="M56" s="49"/>
    </row>
    <row r="57" spans="1:13" ht="12.75">
      <c r="A57" s="1"/>
      <c r="B57" s="6"/>
      <c r="C57" s="6"/>
      <c r="D57" s="11"/>
      <c r="E57" s="6"/>
      <c r="F57" s="6"/>
      <c r="G57" s="12"/>
      <c r="H57" s="9"/>
      <c r="I57" s="34"/>
      <c r="J57" s="32"/>
      <c r="K57" s="32"/>
      <c r="L57" s="44"/>
      <c r="M57" s="49"/>
    </row>
    <row r="58" spans="1:13" ht="12.75">
      <c r="A58" s="1"/>
      <c r="B58" s="6"/>
      <c r="C58" s="6"/>
      <c r="D58" s="11"/>
      <c r="E58" s="6"/>
      <c r="F58" s="6"/>
      <c r="G58" s="21"/>
      <c r="H58" s="21"/>
      <c r="I58" s="42"/>
      <c r="J58" s="39"/>
      <c r="K58" s="40"/>
      <c r="L58" s="44"/>
      <c r="M58" s="49"/>
    </row>
    <row r="59" spans="3:12" ht="12.75">
      <c r="C59" s="4"/>
      <c r="L59" s="44"/>
    </row>
    <row r="60" ht="12.75">
      <c r="L60" s="44"/>
    </row>
    <row r="61" ht="12.75">
      <c r="L61" s="44"/>
    </row>
    <row r="62" ht="12.75">
      <c r="L62" s="44"/>
    </row>
    <row r="63" ht="12.75">
      <c r="L63" s="44"/>
    </row>
  </sheetData>
  <sheetProtection password="ECF4" sheet="1"/>
  <mergeCells count="6">
    <mergeCell ref="B1:M1"/>
    <mergeCell ref="B2:M2"/>
    <mergeCell ref="B3:M3"/>
    <mergeCell ref="B4:M4"/>
    <mergeCell ref="C43:M43"/>
    <mergeCell ref="C49:M49"/>
  </mergeCells>
  <printOptions/>
  <pageMargins left="0.7" right="0.7" top="0.75" bottom="0.75" header="0.3" footer="0.3"/>
  <pageSetup horizontalDpi="600" verticalDpi="600" orientation="portrait" r:id="rId1"/>
  <headerFooter>
    <oddHeader>&amp;RARI SFY15
July 10,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P46" sqref="P46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217664.41</v>
      </c>
      <c r="J11" s="32"/>
      <c r="K11" s="30">
        <v>217664.41</v>
      </c>
      <c r="L11" s="32"/>
      <c r="M11" s="32"/>
    </row>
    <row r="12" spans="1:13" ht="12.75" customHeight="1">
      <c r="A12" s="2">
        <v>196028</v>
      </c>
      <c r="C12" s="12" t="s">
        <v>25</v>
      </c>
      <c r="D12" s="29"/>
      <c r="E12" s="6"/>
      <c r="F12" s="6"/>
      <c r="I12" s="30">
        <f t="shared" si="0"/>
        <v>123796.31</v>
      </c>
      <c r="J12" s="32"/>
      <c r="K12" s="30">
        <v>123796.31</v>
      </c>
      <c r="L12" s="32"/>
      <c r="M12" s="32"/>
    </row>
    <row r="13" spans="1:15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994319.0000000001</v>
      </c>
      <c r="J13" s="32"/>
      <c r="K13" s="30">
        <v>994319.0000000001</v>
      </c>
      <c r="L13" s="32"/>
      <c r="M13" s="32"/>
      <c r="N13" s="99"/>
      <c r="O13" s="30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110612</v>
      </c>
      <c r="J16" s="32"/>
      <c r="K16" s="30">
        <v>110612</v>
      </c>
      <c r="L16" s="32"/>
      <c r="M16" s="32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ht="12.75" customHeight="1">
      <c r="A19" s="2">
        <v>196030</v>
      </c>
      <c r="C19" s="12" t="s">
        <v>27</v>
      </c>
      <c r="D19" s="29"/>
      <c r="E19" s="6"/>
      <c r="F19" s="6"/>
      <c r="I19" s="30">
        <f>K19+M19</f>
        <v>229316.8</v>
      </c>
      <c r="J19" s="32"/>
      <c r="K19" s="30">
        <v>229316.8</v>
      </c>
      <c r="L19" s="32"/>
      <c r="M19" s="32"/>
      <c r="N19" s="30"/>
      <c r="O19" s="30"/>
    </row>
    <row r="20" spans="1:15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350357.97</v>
      </c>
      <c r="J20" s="32"/>
      <c r="K20" s="30">
        <v>350357.97</v>
      </c>
      <c r="L20" s="32"/>
      <c r="M20" s="32"/>
      <c r="O20" s="30"/>
    </row>
    <row r="21" spans="1:13" ht="12.75" customHeight="1">
      <c r="A21" s="2">
        <v>196008</v>
      </c>
      <c r="C21" s="12" t="s">
        <v>21</v>
      </c>
      <c r="D21" s="29"/>
      <c r="E21" s="6"/>
      <c r="F21" s="6"/>
      <c r="I21" s="30">
        <f t="shared" si="0"/>
        <v>192347</v>
      </c>
      <c r="J21" s="32"/>
      <c r="K21" s="30">
        <v>192347</v>
      </c>
      <c r="L21" s="32"/>
      <c r="M21" s="32"/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422886.74</v>
      </c>
      <c r="J22" s="32"/>
      <c r="K22" s="30">
        <v>422886.74</v>
      </c>
      <c r="L22" s="32"/>
      <c r="M22" s="32"/>
    </row>
    <row r="23" spans="1:13" ht="12.75" customHeight="1">
      <c r="A23" s="2">
        <v>196012</v>
      </c>
      <c r="C23" s="12" t="s">
        <v>22</v>
      </c>
      <c r="D23" s="29"/>
      <c r="E23" s="6"/>
      <c r="F23" s="6"/>
      <c r="I23" s="30">
        <f t="shared" si="0"/>
        <v>151370</v>
      </c>
      <c r="J23" s="32"/>
      <c r="K23" s="30">
        <v>151370</v>
      </c>
      <c r="L23" s="32"/>
      <c r="M23" s="32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3" ht="12.75" customHeight="1">
      <c r="A26" s="2">
        <v>196003</v>
      </c>
      <c r="C26" s="12" t="s">
        <v>23</v>
      </c>
      <c r="D26" s="29"/>
      <c r="E26" s="6"/>
      <c r="F26" s="6"/>
      <c r="I26" s="30">
        <f t="shared" si="0"/>
        <v>483837.3</v>
      </c>
      <c r="J26" s="32"/>
      <c r="K26" s="30">
        <v>483837.3</v>
      </c>
      <c r="L26" s="32"/>
      <c r="M26" s="32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720420.91</v>
      </c>
      <c r="J27" s="32"/>
      <c r="K27" s="30">
        <v>720420.91</v>
      </c>
      <c r="L27" s="32"/>
      <c r="M27" s="32"/>
    </row>
    <row r="28" spans="1:13" ht="12.75" customHeight="1" hidden="1">
      <c r="A28" s="2">
        <v>194060</v>
      </c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3" ht="12.75" customHeight="1">
      <c r="A29" s="2">
        <v>196061</v>
      </c>
      <c r="C29" s="12" t="s">
        <v>40</v>
      </c>
      <c r="D29" s="29"/>
      <c r="E29" s="6"/>
      <c r="F29" s="6"/>
      <c r="I29" s="30">
        <f>K29+M29</f>
        <v>178438.84</v>
      </c>
      <c r="J29" s="32"/>
      <c r="K29" s="30">
        <v>178438.84</v>
      </c>
      <c r="L29" s="32"/>
      <c r="M29" s="32"/>
    </row>
    <row r="30" spans="1:13" ht="12.75" customHeight="1" hidden="1">
      <c r="A30" s="2">
        <v>194062</v>
      </c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</row>
    <row r="31" spans="1:13" ht="12.75" customHeight="1">
      <c r="A31" s="2">
        <v>196063</v>
      </c>
      <c r="C31" s="12" t="s">
        <v>38</v>
      </c>
      <c r="D31" s="29"/>
      <c r="E31" s="6"/>
      <c r="F31" s="6"/>
      <c r="I31" s="30">
        <f>K31+M31</f>
        <v>302615.78</v>
      </c>
      <c r="J31" s="32"/>
      <c r="K31" s="30">
        <v>302615.78</v>
      </c>
      <c r="L31" s="32"/>
      <c r="M31" s="32"/>
    </row>
    <row r="32" spans="1:13" ht="12.75" customHeight="1" hidden="1">
      <c r="A32" s="2">
        <v>194064</v>
      </c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</row>
    <row r="33" spans="1:13" ht="12.75" customHeight="1" hidden="1">
      <c r="A33" s="2">
        <v>193007</v>
      </c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</row>
    <row r="34" spans="1:13" ht="12.75" customHeight="1" hidden="1">
      <c r="A34" s="2">
        <v>193006</v>
      </c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</row>
    <row r="35" spans="1:13" ht="12.75" customHeight="1" hidden="1">
      <c r="A35" s="2">
        <v>193025</v>
      </c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</row>
    <row r="36" spans="1:13" ht="12.75" customHeight="1" hidden="1">
      <c r="A36" s="2">
        <v>193029</v>
      </c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</row>
    <row r="37" spans="1:13" ht="12.75" customHeight="1">
      <c r="A37" s="2">
        <v>196065</v>
      </c>
      <c r="C37" s="12" t="s">
        <v>33</v>
      </c>
      <c r="D37" s="29"/>
      <c r="E37" s="6"/>
      <c r="F37" s="6"/>
      <c r="I37" s="30">
        <f>K37+M37</f>
        <v>86698.26</v>
      </c>
      <c r="J37" s="32"/>
      <c r="K37" s="30">
        <v>86698.26</v>
      </c>
      <c r="L37" s="32"/>
      <c r="M37" s="32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1:13" ht="12.75" customHeight="1">
      <c r="A48" s="2"/>
      <c r="C48" s="12" t="s">
        <v>10</v>
      </c>
      <c r="D48" s="29"/>
      <c r="E48" s="6"/>
      <c r="F48" s="6"/>
      <c r="I48" s="30">
        <f>K48+M48</f>
        <v>2604312.9399999995</v>
      </c>
      <c r="J48" s="32"/>
      <c r="K48" s="30">
        <v>2604312.9399999995</v>
      </c>
      <c r="L48" s="32"/>
      <c r="M48" s="32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4"/>
  <sheetViews>
    <sheetView tabSelected="1" zoomScalePageLayoutView="0" workbookViewId="0" topLeftCell="A4">
      <selection activeCell="S46" sqref="S46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217664.41</v>
      </c>
      <c r="J11" s="32"/>
      <c r="K11" s="30">
        <v>217664.41</v>
      </c>
      <c r="L11" s="32"/>
      <c r="M11" s="32"/>
    </row>
    <row r="12" spans="1:13" ht="12.75" customHeight="1">
      <c r="A12" s="2">
        <v>196028</v>
      </c>
      <c r="C12" s="12" t="s">
        <v>25</v>
      </c>
      <c r="D12" s="29"/>
      <c r="E12" s="6"/>
      <c r="F12" s="6"/>
      <c r="I12" s="30">
        <f t="shared" si="0"/>
        <v>123796.31</v>
      </c>
      <c r="J12" s="32"/>
      <c r="K12" s="30">
        <v>123796.31</v>
      </c>
      <c r="L12" s="32"/>
      <c r="M12" s="32"/>
    </row>
    <row r="13" spans="1:15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994319.0000000001</v>
      </c>
      <c r="J13" s="32"/>
      <c r="K13" s="30">
        <v>994319.0000000001</v>
      </c>
      <c r="L13" s="32"/>
      <c r="M13" s="32"/>
      <c r="N13" s="99"/>
      <c r="O13" s="30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110612</v>
      </c>
      <c r="J16" s="32"/>
      <c r="K16" s="30">
        <v>110612</v>
      </c>
      <c r="L16" s="32"/>
      <c r="M16" s="32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ht="12.75" customHeight="1">
      <c r="A19" s="2">
        <v>196030</v>
      </c>
      <c r="C19" s="12" t="s">
        <v>27</v>
      </c>
      <c r="D19" s="29"/>
      <c r="E19" s="6"/>
      <c r="F19" s="6"/>
      <c r="I19" s="30">
        <f>K19+M19</f>
        <v>229316.8</v>
      </c>
      <c r="J19" s="32"/>
      <c r="K19" s="30">
        <v>229316.8</v>
      </c>
      <c r="L19" s="32"/>
      <c r="M19" s="32"/>
      <c r="N19" s="30"/>
      <c r="O19" s="30"/>
    </row>
    <row r="20" spans="1:15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350357.97</v>
      </c>
      <c r="J20" s="32"/>
      <c r="K20" s="30">
        <v>350357.97</v>
      </c>
      <c r="L20" s="32"/>
      <c r="M20" s="32"/>
      <c r="O20" s="30"/>
    </row>
    <row r="21" spans="1:13" ht="12.75" customHeight="1">
      <c r="A21" s="2">
        <v>196008</v>
      </c>
      <c r="C21" s="12" t="s">
        <v>21</v>
      </c>
      <c r="D21" s="29"/>
      <c r="E21" s="6"/>
      <c r="F21" s="6"/>
      <c r="I21" s="30">
        <f t="shared" si="0"/>
        <v>192347</v>
      </c>
      <c r="J21" s="32"/>
      <c r="K21" s="30">
        <v>192347</v>
      </c>
      <c r="L21" s="32"/>
      <c r="M21" s="32"/>
    </row>
    <row r="22" spans="1:14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422886.77</v>
      </c>
      <c r="J22" s="32"/>
      <c r="K22" s="30">
        <v>422886.77</v>
      </c>
      <c r="L22" s="32"/>
      <c r="M22" s="32"/>
      <c r="N22" s="30"/>
    </row>
    <row r="23" spans="1:13" ht="12.75" customHeight="1">
      <c r="A23" s="2">
        <v>196012</v>
      </c>
      <c r="C23" s="12" t="s">
        <v>22</v>
      </c>
      <c r="D23" s="29"/>
      <c r="E23" s="6"/>
      <c r="F23" s="6"/>
      <c r="I23" s="30">
        <f t="shared" si="0"/>
        <v>151370</v>
      </c>
      <c r="J23" s="32"/>
      <c r="K23" s="30">
        <v>151370</v>
      </c>
      <c r="L23" s="32"/>
      <c r="M23" s="32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3" ht="12.75" customHeight="1">
      <c r="A26" s="2">
        <v>196003</v>
      </c>
      <c r="C26" s="12" t="s">
        <v>23</v>
      </c>
      <c r="D26" s="29"/>
      <c r="E26" s="6"/>
      <c r="F26" s="6"/>
      <c r="I26" s="30">
        <f t="shared" si="0"/>
        <v>483837.3</v>
      </c>
      <c r="J26" s="32"/>
      <c r="K26" s="30">
        <v>483837.3</v>
      </c>
      <c r="L26" s="32"/>
      <c r="M26" s="32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720420.91</v>
      </c>
      <c r="J27" s="32"/>
      <c r="K27" s="30">
        <v>720420.91</v>
      </c>
      <c r="L27" s="32"/>
      <c r="M27" s="32"/>
    </row>
    <row r="28" spans="1:13" ht="12.75" customHeight="1" hidden="1">
      <c r="A28" s="2">
        <v>194060</v>
      </c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3" ht="12.75" customHeight="1">
      <c r="A29" s="2">
        <v>196061</v>
      </c>
      <c r="C29" s="12" t="s">
        <v>40</v>
      </c>
      <c r="D29" s="29"/>
      <c r="E29" s="6"/>
      <c r="F29" s="6"/>
      <c r="I29" s="30">
        <f>K29+M29</f>
        <v>178438.84</v>
      </c>
      <c r="J29" s="32"/>
      <c r="K29" s="30">
        <v>178438.84</v>
      </c>
      <c r="L29" s="32"/>
      <c r="M29" s="32"/>
    </row>
    <row r="30" spans="1:13" ht="12.75" customHeight="1" hidden="1">
      <c r="A30" s="2">
        <v>194062</v>
      </c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</row>
    <row r="31" spans="1:13" ht="12.75" customHeight="1">
      <c r="A31" s="2">
        <v>196063</v>
      </c>
      <c r="C31" s="12" t="s">
        <v>38</v>
      </c>
      <c r="D31" s="29"/>
      <c r="E31" s="6"/>
      <c r="F31" s="6"/>
      <c r="I31" s="30">
        <f>K31+M31</f>
        <v>302615.78</v>
      </c>
      <c r="J31" s="32"/>
      <c r="K31" s="30">
        <v>302615.78</v>
      </c>
      <c r="L31" s="32"/>
      <c r="M31" s="32"/>
    </row>
    <row r="32" spans="1:13" ht="12.75" customHeight="1" hidden="1">
      <c r="A32" s="2">
        <v>194064</v>
      </c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</row>
    <row r="33" spans="1:13" ht="12.75" customHeight="1" hidden="1">
      <c r="A33" s="2">
        <v>193007</v>
      </c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</row>
    <row r="34" spans="1:13" ht="12.75" customHeight="1" hidden="1">
      <c r="A34" s="2">
        <v>193006</v>
      </c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</row>
    <row r="35" spans="1:13" ht="12.75" customHeight="1" hidden="1">
      <c r="A35" s="2">
        <v>193025</v>
      </c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</row>
    <row r="36" spans="1:13" ht="12.75" customHeight="1" hidden="1">
      <c r="A36" s="2">
        <v>193029</v>
      </c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</row>
    <row r="37" spans="1:13" ht="12.75" customHeight="1">
      <c r="A37" s="2">
        <v>196065</v>
      </c>
      <c r="C37" s="12" t="s">
        <v>33</v>
      </c>
      <c r="D37" s="29"/>
      <c r="E37" s="6"/>
      <c r="F37" s="6"/>
      <c r="I37" s="30">
        <f>K37+M37</f>
        <v>86698.26</v>
      </c>
      <c r="J37" s="32"/>
      <c r="K37" s="30">
        <v>86698.26</v>
      </c>
      <c r="L37" s="32"/>
      <c r="M37" s="32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1:13" ht="12.75" customHeight="1">
      <c r="A48" s="2"/>
      <c r="C48" s="12" t="s">
        <v>10</v>
      </c>
      <c r="D48" s="29"/>
      <c r="E48" s="6"/>
      <c r="F48" s="6"/>
      <c r="I48" s="30">
        <f>K48+M48</f>
        <v>2604312.91</v>
      </c>
      <c r="J48" s="32"/>
      <c r="K48" s="30">
        <v>2604312.91</v>
      </c>
      <c r="L48" s="32"/>
      <c r="M48" s="32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3"/>
  <sheetViews>
    <sheetView zoomScalePageLayoutView="0" workbookViewId="0" topLeftCell="A4">
      <selection activeCell="M19" sqref="M19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customWidth="1"/>
    <col min="12" max="12" width="14.00390625" style="30" customWidth="1"/>
    <col min="13" max="13" width="12.8515625" style="45" customWidth="1"/>
    <col min="14" max="14" width="12.421875" style="2" customWidth="1"/>
    <col min="15" max="15" width="10.57421875" style="2" customWidth="1"/>
    <col min="16" max="16" width="9.140625" style="2" customWidth="1"/>
    <col min="17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45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1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>
        <v>42150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36">K10+M10</f>
        <v>332317.45</v>
      </c>
      <c r="J10" s="32"/>
      <c r="K10" s="30">
        <v>332317.45</v>
      </c>
      <c r="L10" s="32"/>
      <c r="M10" s="49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216924.76</v>
      </c>
      <c r="J11" s="32"/>
      <c r="K11" s="30">
        <v>216924.76</v>
      </c>
      <c r="L11" s="32"/>
      <c r="M11" s="49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123799.51</v>
      </c>
      <c r="L12" s="60">
        <f>(I12)</f>
        <v>123796.31</v>
      </c>
      <c r="M12" s="61">
        <v>-3.2</v>
      </c>
      <c r="N12" s="61">
        <v>123796.31</v>
      </c>
      <c r="O12" s="59">
        <f>(I12)-(N12)</f>
        <v>0</v>
      </c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61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61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61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126350.83</v>
      </c>
      <c r="J16" s="32"/>
      <c r="K16" s="30">
        <v>126350.83</v>
      </c>
      <c r="L16" s="32"/>
      <c r="M16" s="61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61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61"/>
    </row>
    <row r="19" spans="1:15" s="54" customFormat="1" ht="12.75" customHeight="1">
      <c r="A19" s="54">
        <v>196030</v>
      </c>
      <c r="C19" s="55" t="s">
        <v>27</v>
      </c>
      <c r="D19" s="56"/>
      <c r="E19" s="57"/>
      <c r="F19" s="57"/>
      <c r="G19" s="58"/>
      <c r="H19" s="58"/>
      <c r="I19" s="59">
        <f t="shared" si="0"/>
        <v>229316.8</v>
      </c>
      <c r="J19" s="60"/>
      <c r="K19" s="59">
        <v>254742.8</v>
      </c>
      <c r="L19" s="60">
        <f>(I19)</f>
        <v>229316.8</v>
      </c>
      <c r="M19" s="61">
        <v>-25426</v>
      </c>
      <c r="N19" s="61">
        <v>229316.8</v>
      </c>
      <c r="O19" s="59">
        <f>(I19)-(N19)</f>
        <v>0</v>
      </c>
    </row>
    <row r="20" spans="1:13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380046.79</v>
      </c>
      <c r="J20" s="32"/>
      <c r="K20" s="30">
        <v>380046.79</v>
      </c>
      <c r="L20" s="32"/>
      <c r="M20" s="6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198342</v>
      </c>
      <c r="L21" s="60">
        <f>(I21)</f>
        <v>192347</v>
      </c>
      <c r="M21" s="61">
        <v>-5995</v>
      </c>
      <c r="N21" s="61">
        <v>192347</v>
      </c>
      <c r="O21" s="59">
        <f>(I21)-(N21)</f>
        <v>0</v>
      </c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61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174006</v>
      </c>
      <c r="L23" s="60">
        <f>(I23)</f>
        <v>151370</v>
      </c>
      <c r="M23" s="61">
        <v>-22636</v>
      </c>
      <c r="N23" s="61">
        <v>151370</v>
      </c>
      <c r="O23" s="59">
        <f>(I23)-(N23)</f>
        <v>0</v>
      </c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61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61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515342.5</v>
      </c>
      <c r="L26" s="60">
        <f>(I26)</f>
        <v>483837.3</v>
      </c>
      <c r="M26" s="61">
        <v>-31505.2</v>
      </c>
      <c r="N26" s="61">
        <v>483837.3</v>
      </c>
      <c r="O26" s="59">
        <f>(I26)-(N26)</f>
        <v>0</v>
      </c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728297.03</v>
      </c>
      <c r="J27" s="32"/>
      <c r="K27" s="30">
        <v>728297.03</v>
      </c>
      <c r="L27" s="32"/>
      <c r="M27" s="49"/>
    </row>
    <row r="28" spans="1:14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49"/>
      <c r="N28" s="2">
        <v>196061</v>
      </c>
    </row>
    <row r="29" spans="1:14" ht="12.75" customHeight="1" hidden="1">
      <c r="A29" s="17">
        <v>194061</v>
      </c>
      <c r="B29" s="6"/>
      <c r="C29" s="12" t="s">
        <v>40</v>
      </c>
      <c r="D29" s="29"/>
      <c r="E29" s="6"/>
      <c r="F29" s="6"/>
      <c r="I29" s="30">
        <f t="shared" si="0"/>
        <v>0</v>
      </c>
      <c r="J29" s="32"/>
      <c r="K29" s="30">
        <v>0</v>
      </c>
      <c r="L29" s="32"/>
      <c r="M29" s="49"/>
      <c r="N29" s="2">
        <v>196063</v>
      </c>
    </row>
    <row r="30" spans="1:14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 t="shared" si="0"/>
        <v>0</v>
      </c>
      <c r="J30" s="32"/>
      <c r="K30" s="30">
        <v>0</v>
      </c>
      <c r="L30" s="32"/>
      <c r="M30" s="49"/>
      <c r="N30" s="2">
        <v>196065</v>
      </c>
    </row>
    <row r="31" spans="1:13" ht="12.75" customHeight="1" hidden="1">
      <c r="A31" s="17">
        <v>194063</v>
      </c>
      <c r="B31" s="6"/>
      <c r="C31" s="12" t="s">
        <v>38</v>
      </c>
      <c r="D31" s="29"/>
      <c r="E31" s="6"/>
      <c r="F31" s="6"/>
      <c r="I31" s="30">
        <f t="shared" si="0"/>
        <v>0</v>
      </c>
      <c r="J31" s="32"/>
      <c r="K31" s="30">
        <v>0</v>
      </c>
      <c r="L31" s="32"/>
      <c r="M31" s="49"/>
    </row>
    <row r="32" spans="1:13" ht="12.75" hidden="1">
      <c r="A32" s="17">
        <v>194064</v>
      </c>
      <c r="B32" s="6"/>
      <c r="C32" s="12" t="s">
        <v>39</v>
      </c>
      <c r="D32" s="29"/>
      <c r="E32" s="6"/>
      <c r="F32" s="6"/>
      <c r="I32" s="30">
        <f t="shared" si="0"/>
        <v>0</v>
      </c>
      <c r="J32" s="32"/>
      <c r="K32" s="30">
        <v>0</v>
      </c>
      <c r="L32" s="32"/>
      <c r="M32" s="49"/>
    </row>
    <row r="33" spans="1:13" ht="12.75" hidden="1">
      <c r="A33" s="17">
        <v>193007</v>
      </c>
      <c r="B33" s="6"/>
      <c r="C33" s="12" t="s">
        <v>18</v>
      </c>
      <c r="D33" s="29"/>
      <c r="E33" s="6"/>
      <c r="F33" s="6"/>
      <c r="I33" s="30">
        <f t="shared" si="0"/>
        <v>0</v>
      </c>
      <c r="J33" s="32"/>
      <c r="K33" s="30">
        <v>0</v>
      </c>
      <c r="L33" s="32"/>
      <c r="M33" s="49"/>
    </row>
    <row r="34" spans="1:13" ht="12.75" hidden="1">
      <c r="A34" s="17">
        <v>193006</v>
      </c>
      <c r="B34" s="6"/>
      <c r="C34" s="12" t="s">
        <v>20</v>
      </c>
      <c r="D34" s="29"/>
      <c r="E34" s="6"/>
      <c r="F34" s="6"/>
      <c r="I34" s="30">
        <f t="shared" si="0"/>
        <v>0</v>
      </c>
      <c r="J34" s="32"/>
      <c r="K34" s="30">
        <v>0</v>
      </c>
      <c r="L34" s="32"/>
      <c r="M34" s="49"/>
    </row>
    <row r="35" spans="1:13" ht="12.75" hidden="1">
      <c r="A35" s="17">
        <v>193025</v>
      </c>
      <c r="B35" s="6"/>
      <c r="C35" s="12" t="s">
        <v>13</v>
      </c>
      <c r="D35" s="29"/>
      <c r="E35" s="6"/>
      <c r="F35" s="6"/>
      <c r="I35" s="30">
        <f t="shared" si="0"/>
        <v>0</v>
      </c>
      <c r="J35" s="32"/>
      <c r="K35" s="30">
        <v>0</v>
      </c>
      <c r="L35" s="32"/>
      <c r="M35" s="49"/>
    </row>
    <row r="36" spans="1:13" ht="12.75" hidden="1">
      <c r="A36" s="17">
        <v>193029</v>
      </c>
      <c r="B36" s="6"/>
      <c r="C36" s="12" t="s">
        <v>28</v>
      </c>
      <c r="D36" s="29"/>
      <c r="E36" s="6"/>
      <c r="F36" s="6"/>
      <c r="I36" s="30">
        <f t="shared" si="0"/>
        <v>0</v>
      </c>
      <c r="J36" s="32"/>
      <c r="K36" s="30">
        <v>0</v>
      </c>
      <c r="L36" s="32"/>
      <c r="M36" s="49"/>
    </row>
    <row r="37" spans="1:14" ht="12.75">
      <c r="A37" s="17"/>
      <c r="B37" s="6"/>
      <c r="C37" s="12"/>
      <c r="D37" s="29"/>
      <c r="E37" s="6"/>
      <c r="F37" s="6"/>
      <c r="H37" s="9"/>
      <c r="J37" s="32"/>
      <c r="K37" s="32"/>
      <c r="L37" s="32"/>
      <c r="M37" s="49"/>
      <c r="N37" s="4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18" t="s">
        <v>36</v>
      </c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3" ht="12.75" hidden="1">
      <c r="A40" s="17" t="s">
        <v>34</v>
      </c>
      <c r="B40" s="6"/>
      <c r="C40" s="12" t="s">
        <v>35</v>
      </c>
      <c r="D40" s="29"/>
      <c r="E40" s="6"/>
      <c r="F40" s="6"/>
      <c r="I40" s="30">
        <f>K40+M40</f>
        <v>0</v>
      </c>
      <c r="J40" s="32"/>
      <c r="K40" s="30">
        <v>0</v>
      </c>
      <c r="L40" s="32"/>
      <c r="M40" s="49"/>
    </row>
    <row r="41" spans="1:13" ht="12.75" hidden="1">
      <c r="A41" s="17">
        <v>194101</v>
      </c>
      <c r="B41" s="6"/>
      <c r="C41" s="12" t="s">
        <v>33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>
      <c r="A42" s="13"/>
      <c r="B42" s="6"/>
      <c r="C42" s="6"/>
      <c r="D42" s="11"/>
      <c r="E42" s="6"/>
      <c r="F42" s="6"/>
      <c r="H42" s="9"/>
      <c r="J42" s="32"/>
      <c r="K42" s="37"/>
      <c r="L42" s="32"/>
      <c r="M42" s="50"/>
    </row>
    <row r="43" spans="1:14" ht="12.75">
      <c r="A43" s="10"/>
      <c r="B43" s="5"/>
      <c r="C43" s="103" t="s">
        <v>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4"/>
    </row>
    <row r="44" spans="1:13" ht="12.75">
      <c r="A44" s="10"/>
      <c r="B44" s="5"/>
      <c r="C44" s="20"/>
      <c r="D44" s="20"/>
      <c r="E44" s="20"/>
      <c r="F44" s="20"/>
      <c r="H44" s="20"/>
      <c r="I44" s="38"/>
      <c r="J44" s="38"/>
      <c r="K44" s="35"/>
      <c r="L44" s="36"/>
      <c r="M44" s="47"/>
    </row>
    <row r="45" spans="1:13" s="19" customFormat="1" ht="12.75">
      <c r="A45" s="16">
        <v>196998</v>
      </c>
      <c r="B45" s="7" t="s">
        <v>5</v>
      </c>
      <c r="C45" s="18"/>
      <c r="D45" s="20"/>
      <c r="E45" s="18"/>
      <c r="F45" s="18"/>
      <c r="G45" s="21"/>
      <c r="H45" s="21"/>
      <c r="I45" s="39"/>
      <c r="J45" s="39"/>
      <c r="K45" s="35"/>
      <c r="L45" s="36"/>
      <c r="M45" s="48"/>
    </row>
    <row r="46" spans="1:13" s="19" customFormat="1" ht="6.75" customHeight="1">
      <c r="A46" s="25"/>
      <c r="B46" s="18"/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3:15" s="54" customFormat="1" ht="12.75" customHeight="1">
      <c r="C47" s="55" t="s">
        <v>10</v>
      </c>
      <c r="D47" s="56"/>
      <c r="E47" s="57"/>
      <c r="F47" s="57"/>
      <c r="G47" s="58"/>
      <c r="H47" s="58"/>
      <c r="I47" s="59">
        <f>K47+M47</f>
        <v>3057586.14</v>
      </c>
      <c r="J47" s="60"/>
      <c r="K47" s="59">
        <v>2972020.74</v>
      </c>
      <c r="L47" s="60">
        <f>(I47)</f>
        <v>3057586.14</v>
      </c>
      <c r="M47" s="61">
        <v>85565.4</v>
      </c>
      <c r="N47" s="61"/>
      <c r="O47" s="59"/>
    </row>
    <row r="48" spans="1:14" s="19" customFormat="1" ht="12.75">
      <c r="A48" s="25"/>
      <c r="B48" s="18"/>
      <c r="C48" s="18"/>
      <c r="D48" s="20"/>
      <c r="E48" s="18"/>
      <c r="F48" s="18"/>
      <c r="G48" s="21"/>
      <c r="H48" s="21"/>
      <c r="I48" s="39"/>
      <c r="J48" s="39"/>
      <c r="K48" s="40"/>
      <c r="L48" s="39"/>
      <c r="M48" s="51"/>
      <c r="N48" s="26"/>
    </row>
    <row r="49" spans="1:13" s="19" customFormat="1" ht="12.75">
      <c r="A49" s="16"/>
      <c r="B49" s="27"/>
      <c r="C49" s="103" t="s">
        <v>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s="19" customFormat="1" ht="6.75" customHeight="1">
      <c r="A50" s="25"/>
      <c r="B50" s="18"/>
      <c r="C50" s="18"/>
      <c r="D50" s="8"/>
      <c r="E50" s="18"/>
      <c r="F50" s="18"/>
      <c r="G50" s="28"/>
      <c r="H50" s="21"/>
      <c r="I50" s="41"/>
      <c r="J50" s="39"/>
      <c r="K50" s="40"/>
      <c r="L50" s="42"/>
      <c r="M50" s="51"/>
    </row>
    <row r="51" spans="1:14" s="19" customFormat="1" ht="12.75">
      <c r="A51" s="16">
        <v>196999</v>
      </c>
      <c r="B51" s="7" t="s">
        <v>7</v>
      </c>
      <c r="C51" s="18"/>
      <c r="D51" s="20"/>
      <c r="E51" s="18"/>
      <c r="F51" s="18"/>
      <c r="G51" s="21"/>
      <c r="H51" s="21"/>
      <c r="I51" s="39"/>
      <c r="J51" s="39"/>
      <c r="K51" s="40"/>
      <c r="L51" s="39"/>
      <c r="M51" s="51"/>
      <c r="N51" s="26"/>
    </row>
    <row r="52" spans="1:13" s="19" customFormat="1" ht="6" customHeight="1">
      <c r="A52" s="25"/>
      <c r="B52" s="18"/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</row>
    <row r="53" spans="1:14" ht="12.75">
      <c r="A53" s="17"/>
      <c r="B53" s="6"/>
      <c r="C53" s="12" t="s">
        <v>8</v>
      </c>
      <c r="D53" s="11"/>
      <c r="E53" s="6"/>
      <c r="F53" s="6"/>
      <c r="I53" s="30">
        <f>K53+M53</f>
        <v>1000000</v>
      </c>
      <c r="J53" s="32"/>
      <c r="K53" s="33">
        <v>1000000</v>
      </c>
      <c r="L53" s="32"/>
      <c r="M53" s="49"/>
      <c r="N53" s="9"/>
    </row>
    <row r="54" spans="1:14" s="19" customFormat="1" ht="12.75">
      <c r="A54" s="25"/>
      <c r="B54" s="18"/>
      <c r="C54" s="18"/>
      <c r="D54" s="20"/>
      <c r="E54" s="18"/>
      <c r="F54" s="18"/>
      <c r="G54" s="26"/>
      <c r="H54" s="26"/>
      <c r="I54" s="42"/>
      <c r="J54" s="39"/>
      <c r="K54" s="40"/>
      <c r="L54" s="39"/>
      <c r="M54" s="51"/>
      <c r="N54" s="26"/>
    </row>
    <row r="55" spans="1:15" s="19" customFormat="1" ht="12.75">
      <c r="A55" s="25"/>
      <c r="B55" s="18"/>
      <c r="C55" s="18" t="s">
        <v>9</v>
      </c>
      <c r="D55" s="20"/>
      <c r="E55" s="18"/>
      <c r="F55" s="18"/>
      <c r="I55" s="39">
        <f>SUM(I6:I54)</f>
        <v>10750000</v>
      </c>
      <c r="J55" s="39"/>
      <c r="K55" s="39">
        <f>SUM(K6:K54)</f>
        <v>10750000</v>
      </c>
      <c r="L55" s="39">
        <f>(I55)</f>
        <v>10750000</v>
      </c>
      <c r="M55" s="52">
        <f>SUM(M6:M54)</f>
        <v>0</v>
      </c>
      <c r="O55" s="52">
        <f>SUM(O12:O54)</f>
        <v>0</v>
      </c>
    </row>
    <row r="56" spans="1:13" ht="12.75">
      <c r="A56" s="24"/>
      <c r="B56" s="6"/>
      <c r="C56" s="6"/>
      <c r="D56" s="6"/>
      <c r="E56" s="6"/>
      <c r="F56" s="6"/>
      <c r="G56" s="9"/>
      <c r="H56" s="9"/>
      <c r="I56" s="32"/>
      <c r="J56" s="32"/>
      <c r="K56" s="43"/>
      <c r="L56" s="32"/>
      <c r="M56" s="49"/>
    </row>
    <row r="57" spans="1:13" ht="12.75">
      <c r="A57" s="1"/>
      <c r="B57" s="6"/>
      <c r="C57" s="6"/>
      <c r="D57" s="11"/>
      <c r="E57" s="6"/>
      <c r="F57" s="6"/>
      <c r="G57" s="12"/>
      <c r="H57" s="9"/>
      <c r="I57" s="34"/>
      <c r="J57" s="32"/>
      <c r="K57" s="32"/>
      <c r="L57" s="44"/>
      <c r="M57" s="49"/>
    </row>
    <row r="58" spans="1:13" ht="12.75">
      <c r="A58" s="1"/>
      <c r="B58" s="6"/>
      <c r="C58" s="6"/>
      <c r="D58" s="11"/>
      <c r="E58" s="6"/>
      <c r="F58" s="6"/>
      <c r="G58" s="21"/>
      <c r="H58" s="21"/>
      <c r="I58" s="42"/>
      <c r="J58" s="39"/>
      <c r="K58" s="40"/>
      <c r="L58" s="44"/>
      <c r="M58" s="49"/>
    </row>
    <row r="59" spans="3:12" ht="12.75">
      <c r="C59" s="4"/>
      <c r="L59" s="44"/>
    </row>
    <row r="60" ht="12.75">
      <c r="L60" s="44"/>
    </row>
    <row r="61" ht="12.75">
      <c r="L61" s="44"/>
    </row>
    <row r="62" ht="12.75">
      <c r="L62" s="44"/>
    </row>
    <row r="63" ht="12.75">
      <c r="L63" s="44"/>
    </row>
  </sheetData>
  <sheetProtection/>
  <mergeCells count="6">
    <mergeCell ref="B1:M1"/>
    <mergeCell ref="B2:M2"/>
    <mergeCell ref="B3:M3"/>
    <mergeCell ref="B4:M4"/>
    <mergeCell ref="C43:M43"/>
    <mergeCell ref="C49:M4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64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customWidth="1"/>
    <col min="12" max="12" width="14.00390625" style="30" customWidth="1"/>
    <col min="13" max="13" width="12.8515625" style="45" customWidth="1"/>
    <col min="14" max="15" width="12.421875" style="2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>
        <v>42150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49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216924.76</v>
      </c>
      <c r="J11" s="32"/>
      <c r="K11" s="30">
        <v>216924.76</v>
      </c>
      <c r="L11" s="32"/>
      <c r="M11" s="49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123799.51</v>
      </c>
      <c r="L12" s="60">
        <f>(I12)</f>
        <v>123796.31</v>
      </c>
      <c r="M12" s="61">
        <v>-3.2</v>
      </c>
      <c r="N12" s="61">
        <v>123796.31</v>
      </c>
      <c r="O12" s="59">
        <f>(I12)-(N12)</f>
        <v>0</v>
      </c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61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61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61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126350.83</v>
      </c>
      <c r="J16" s="32"/>
      <c r="K16" s="30">
        <v>126350.83</v>
      </c>
      <c r="L16" s="32"/>
      <c r="M16" s="61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61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61"/>
    </row>
    <row r="19" spans="1:17" s="62" customFormat="1" ht="12.75" customHeight="1">
      <c r="A19" s="62">
        <v>196030</v>
      </c>
      <c r="C19" s="63" t="s">
        <v>27</v>
      </c>
      <c r="D19" s="64"/>
      <c r="E19" s="65"/>
      <c r="F19" s="65"/>
      <c r="G19" s="66"/>
      <c r="H19" s="66"/>
      <c r="I19" s="67">
        <f>K19+M19</f>
        <v>229815.8</v>
      </c>
      <c r="J19" s="68"/>
      <c r="K19" s="67">
        <v>254742.8</v>
      </c>
      <c r="L19" s="68">
        <f>(I19)</f>
        <v>229815.8</v>
      </c>
      <c r="M19" s="61">
        <v>-24927</v>
      </c>
      <c r="N19" s="69">
        <v>229316.8</v>
      </c>
      <c r="O19" s="67">
        <f>(I19)-(N19)</f>
        <v>499</v>
      </c>
      <c r="P19" s="62">
        <v>499</v>
      </c>
      <c r="Q19" s="67">
        <f>(M19)+(P19)</f>
        <v>-24428</v>
      </c>
    </row>
    <row r="20" spans="1:13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380046.79</v>
      </c>
      <c r="J20" s="32"/>
      <c r="K20" s="30">
        <v>380046.79</v>
      </c>
      <c r="L20" s="32"/>
      <c r="M20" s="6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198342</v>
      </c>
      <c r="L21" s="60">
        <f>(I21)</f>
        <v>192347</v>
      </c>
      <c r="M21" s="61">
        <v>-5995</v>
      </c>
      <c r="N21" s="61">
        <v>192347</v>
      </c>
      <c r="O21" s="59">
        <f>(I21)-(N21)</f>
        <v>0</v>
      </c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61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174006</v>
      </c>
      <c r="L23" s="60">
        <f>(I23)</f>
        <v>151370</v>
      </c>
      <c r="M23" s="61">
        <v>-22636</v>
      </c>
      <c r="N23" s="61">
        <v>151370</v>
      </c>
      <c r="O23" s="59">
        <f>(I23)-(N23)</f>
        <v>0</v>
      </c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61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61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515342.5</v>
      </c>
      <c r="L26" s="60">
        <f>(I26)</f>
        <v>483837.3</v>
      </c>
      <c r="M26" s="61">
        <v>-31505.2</v>
      </c>
      <c r="N26" s="61">
        <v>483837.3</v>
      </c>
      <c r="O26" s="59">
        <f>(I26)-(N26)</f>
        <v>0</v>
      </c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728297.03</v>
      </c>
      <c r="J27" s="32"/>
      <c r="K27" s="30">
        <v>728297.03</v>
      </c>
      <c r="L27" s="32"/>
      <c r="M27" s="49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49"/>
    </row>
    <row r="29" spans="1:15" s="62" customFormat="1" ht="12.75" customHeight="1">
      <c r="A29" s="62">
        <v>196061</v>
      </c>
      <c r="C29" s="63" t="s">
        <v>40</v>
      </c>
      <c r="D29" s="64"/>
      <c r="E29" s="65"/>
      <c r="F29" s="65"/>
      <c r="G29" s="66"/>
      <c r="H29" s="66"/>
      <c r="I29" s="67">
        <f>K29+M29</f>
        <v>180450.34</v>
      </c>
      <c r="J29" s="68"/>
      <c r="K29" s="67">
        <v>0</v>
      </c>
      <c r="L29" s="68">
        <f>(I29)</f>
        <v>180450.34</v>
      </c>
      <c r="M29" s="68">
        <v>180450.34</v>
      </c>
      <c r="N29" s="68">
        <v>180450.34</v>
      </c>
      <c r="O29" s="69">
        <f>(I29)-(N29)</f>
        <v>0</v>
      </c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>
        <v>0</v>
      </c>
      <c r="L30" s="32"/>
      <c r="M30" s="68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0</v>
      </c>
      <c r="L31" s="68">
        <f>(I31)</f>
        <v>302615.78</v>
      </c>
      <c r="M31" s="68">
        <v>302615.78</v>
      </c>
      <c r="N31" s="68">
        <v>302615.78</v>
      </c>
      <c r="O31" s="69">
        <f>(I31)-(N31)</f>
        <v>0</v>
      </c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>
        <v>0</v>
      </c>
      <c r="L32" s="32"/>
      <c r="M32" s="68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>
        <v>0</v>
      </c>
      <c r="L33" s="32"/>
      <c r="M33" s="68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>
        <v>0</v>
      </c>
      <c r="L34" s="32"/>
      <c r="M34" s="68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>
        <v>0</v>
      </c>
      <c r="L35" s="32"/>
      <c r="M35" s="68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>
        <v>0</v>
      </c>
      <c r="L36" s="32"/>
      <c r="M36" s="68"/>
      <c r="N36" s="68"/>
      <c r="O36" s="60"/>
    </row>
    <row r="37" spans="1:15" s="62" customFormat="1" ht="12.75" customHeight="1">
      <c r="A37" s="62">
        <v>196065</v>
      </c>
      <c r="C37" s="63" t="s">
        <v>33</v>
      </c>
      <c r="D37" s="64"/>
      <c r="E37" s="65"/>
      <c r="F37" s="65"/>
      <c r="G37" s="66"/>
      <c r="H37" s="66"/>
      <c r="I37" s="67">
        <f>K37+M37</f>
        <v>87331.3</v>
      </c>
      <c r="J37" s="68"/>
      <c r="K37" s="67">
        <v>0</v>
      </c>
      <c r="L37" s="68">
        <f>(I37)</f>
        <v>87331.3</v>
      </c>
      <c r="M37" s="68">
        <v>87331.3</v>
      </c>
      <c r="N37" s="68">
        <v>87331.3</v>
      </c>
      <c r="O37" s="69">
        <f>(I37)-(N37)</f>
        <v>0</v>
      </c>
    </row>
    <row r="38" spans="1:14" ht="12.75" hidden="1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54" customFormat="1" ht="12.75" customHeight="1">
      <c r="C48" s="55" t="s">
        <v>10</v>
      </c>
      <c r="D48" s="56"/>
      <c r="E48" s="57"/>
      <c r="F48" s="57"/>
      <c r="G48" s="58"/>
      <c r="H48" s="58"/>
      <c r="I48" s="59">
        <f>K48+M48</f>
        <v>2486689.72</v>
      </c>
      <c r="J48" s="60"/>
      <c r="K48" s="59">
        <v>2972020.74</v>
      </c>
      <c r="L48" s="60">
        <f>(I48)</f>
        <v>2486689.72</v>
      </c>
      <c r="M48" s="60">
        <v>-485331.02</v>
      </c>
      <c r="N48" s="61"/>
      <c r="O48" s="59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SUM(M6:M55)</f>
        <v>0</v>
      </c>
      <c r="O56" s="52">
        <f>SUM(O12:O55)</f>
        <v>499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  <ignoredErrors>
    <ignoredError sqref="I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P49" sqref="P49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>
        <v>42156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5" s="70" customFormat="1" ht="12.75" customHeight="1">
      <c r="A11" s="70">
        <v>196031</v>
      </c>
      <c r="C11" s="71" t="s">
        <v>29</v>
      </c>
      <c r="D11" s="72"/>
      <c r="E11" s="73"/>
      <c r="F11" s="73"/>
      <c r="G11" s="74"/>
      <c r="H11" s="74"/>
      <c r="I11" s="75">
        <f t="shared" si="0"/>
        <v>217664.41</v>
      </c>
      <c r="J11" s="44"/>
      <c r="K11" s="75">
        <v>216924.76</v>
      </c>
      <c r="L11" s="44">
        <f>(I11)</f>
        <v>217664.41</v>
      </c>
      <c r="M11" s="44">
        <v>739.6499999999942</v>
      </c>
      <c r="N11" s="75">
        <v>217664.41</v>
      </c>
      <c r="O11" s="75">
        <f>(N11)-(K11)</f>
        <v>739.6499999999942</v>
      </c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123796.31</v>
      </c>
      <c r="L12" s="60"/>
      <c r="M12" s="60"/>
      <c r="N12" s="61"/>
      <c r="O12" s="59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5" s="70" customFormat="1" ht="12.75" customHeight="1">
      <c r="A16" s="70">
        <v>196005</v>
      </c>
      <c r="C16" s="71" t="s">
        <v>19</v>
      </c>
      <c r="D16" s="72"/>
      <c r="E16" s="73"/>
      <c r="F16" s="73"/>
      <c r="G16" s="74"/>
      <c r="H16" s="74"/>
      <c r="I16" s="75">
        <f t="shared" si="0"/>
        <v>110612</v>
      </c>
      <c r="J16" s="44"/>
      <c r="K16" s="75">
        <v>126350.83</v>
      </c>
      <c r="L16" s="44">
        <f>(I16)</f>
        <v>110612</v>
      </c>
      <c r="M16" s="44">
        <v>-15738.830000000002</v>
      </c>
      <c r="N16" s="75">
        <v>110612</v>
      </c>
      <c r="O16" s="75">
        <f>(N16)-(K16)</f>
        <v>-15738.830000000002</v>
      </c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s="70" customFormat="1" ht="12.75" customHeight="1">
      <c r="A19" s="70">
        <v>196030</v>
      </c>
      <c r="C19" s="71" t="s">
        <v>27</v>
      </c>
      <c r="D19" s="72"/>
      <c r="E19" s="73"/>
      <c r="F19" s="73"/>
      <c r="G19" s="74"/>
      <c r="H19" s="74"/>
      <c r="I19" s="75">
        <f>K19+M19</f>
        <v>230011.8</v>
      </c>
      <c r="J19" s="44"/>
      <c r="K19" s="75">
        <v>229815.8</v>
      </c>
      <c r="L19" s="44">
        <f>(I19)</f>
        <v>230011.8</v>
      </c>
      <c r="M19" s="44">
        <v>196</v>
      </c>
      <c r="N19" s="75">
        <v>230011.8</v>
      </c>
      <c r="O19" s="75">
        <f>(N19)-(K19)</f>
        <v>196</v>
      </c>
    </row>
    <row r="20" spans="1:13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380046.79</v>
      </c>
      <c r="J20" s="32"/>
      <c r="K20" s="30">
        <v>380046.79</v>
      </c>
      <c r="L20" s="32"/>
      <c r="M20" s="32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192347</v>
      </c>
      <c r="L21" s="60"/>
      <c r="M21" s="60"/>
      <c r="N21" s="61"/>
      <c r="O21" s="59"/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32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151370</v>
      </c>
      <c r="L23" s="60"/>
      <c r="M23" s="60"/>
      <c r="N23" s="61"/>
      <c r="O23" s="59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483837.3</v>
      </c>
      <c r="L26" s="60"/>
      <c r="M26" s="60"/>
      <c r="N26" s="61"/>
      <c r="O26" s="59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728297.03</v>
      </c>
      <c r="J27" s="32"/>
      <c r="K27" s="30">
        <v>728297.03</v>
      </c>
      <c r="L27" s="32"/>
      <c r="M27" s="32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5" s="70" customFormat="1" ht="12.75" customHeight="1">
      <c r="A29" s="70">
        <v>196061</v>
      </c>
      <c r="C29" s="71" t="s">
        <v>40</v>
      </c>
      <c r="D29" s="72"/>
      <c r="E29" s="73"/>
      <c r="F29" s="73"/>
      <c r="G29" s="74"/>
      <c r="H29" s="74"/>
      <c r="I29" s="75">
        <f>K29+M29</f>
        <v>178438.84</v>
      </c>
      <c r="J29" s="44"/>
      <c r="K29" s="75">
        <v>180450.34</v>
      </c>
      <c r="L29" s="44">
        <f>(I29)</f>
        <v>178438.84</v>
      </c>
      <c r="M29" s="44">
        <v>-2011.5</v>
      </c>
      <c r="N29" s="75">
        <v>178438.84</v>
      </c>
      <c r="O29" s="75">
        <f>(N29)-(K29)</f>
        <v>-2011.5</v>
      </c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302615.78</v>
      </c>
      <c r="L31" s="68"/>
      <c r="M31" s="68"/>
      <c r="N31" s="68"/>
      <c r="O31" s="69"/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  <c r="N36" s="68"/>
      <c r="O36" s="60"/>
    </row>
    <row r="37" spans="1:15" s="62" customFormat="1" ht="12.75" customHeight="1">
      <c r="A37" s="62">
        <v>196065</v>
      </c>
      <c r="C37" s="63" t="s">
        <v>33</v>
      </c>
      <c r="D37" s="64"/>
      <c r="E37" s="65"/>
      <c r="F37" s="65"/>
      <c r="G37" s="66"/>
      <c r="H37" s="66"/>
      <c r="I37" s="67">
        <f>K37+M37</f>
        <v>87331.3</v>
      </c>
      <c r="J37" s="68"/>
      <c r="K37" s="67">
        <v>87331.3</v>
      </c>
      <c r="L37" s="68"/>
      <c r="M37" s="68"/>
      <c r="N37" s="68"/>
      <c r="O37" s="69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70" customFormat="1" ht="12.75" customHeight="1">
      <c r="C48" s="71" t="s">
        <v>10</v>
      </c>
      <c r="D48" s="72"/>
      <c r="E48" s="73"/>
      <c r="F48" s="73"/>
      <c r="G48" s="74"/>
      <c r="H48" s="74"/>
      <c r="I48" s="75">
        <f>K48+M48</f>
        <v>2503504.4000000004</v>
      </c>
      <c r="J48" s="44"/>
      <c r="K48" s="75">
        <v>2486689.72</v>
      </c>
      <c r="L48" s="44">
        <f>(I48)</f>
        <v>2503504.4000000004</v>
      </c>
      <c r="M48" s="44">
        <v>16814.68</v>
      </c>
      <c r="N48" s="75"/>
      <c r="O48" s="75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-16814.680000000008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5" s="70" customFormat="1" ht="12.75" customHeight="1">
      <c r="A11" s="70">
        <v>196031</v>
      </c>
      <c r="C11" s="71" t="s">
        <v>29</v>
      </c>
      <c r="D11" s="72"/>
      <c r="E11" s="73"/>
      <c r="F11" s="73"/>
      <c r="G11" s="74"/>
      <c r="H11" s="74"/>
      <c r="I11" s="75">
        <f t="shared" si="0"/>
        <v>217664.41</v>
      </c>
      <c r="J11" s="44"/>
      <c r="K11" s="75">
        <v>217664.41</v>
      </c>
      <c r="L11" s="44"/>
      <c r="M11" s="44"/>
      <c r="N11" s="75"/>
      <c r="O11" s="75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123796.31</v>
      </c>
      <c r="L12" s="60"/>
      <c r="M12" s="60"/>
      <c r="N12" s="61"/>
      <c r="O12" s="59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5" s="70" customFormat="1" ht="12.75" customHeight="1">
      <c r="A16" s="70">
        <v>196005</v>
      </c>
      <c r="C16" s="71" t="s">
        <v>19</v>
      </c>
      <c r="D16" s="72"/>
      <c r="E16" s="73"/>
      <c r="F16" s="73"/>
      <c r="G16" s="74"/>
      <c r="H16" s="74"/>
      <c r="I16" s="75">
        <f t="shared" si="0"/>
        <v>110612</v>
      </c>
      <c r="J16" s="44"/>
      <c r="K16" s="75">
        <v>110612</v>
      </c>
      <c r="L16" s="44"/>
      <c r="M16" s="44"/>
      <c r="N16" s="75"/>
      <c r="O16" s="75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s="70" customFormat="1" ht="12.75" customHeight="1">
      <c r="A19" s="70">
        <v>196030</v>
      </c>
      <c r="C19" s="71" t="s">
        <v>27</v>
      </c>
      <c r="D19" s="72"/>
      <c r="E19" s="73"/>
      <c r="F19" s="73"/>
      <c r="G19" s="74"/>
      <c r="H19" s="74"/>
      <c r="I19" s="75">
        <f>K19+M19</f>
        <v>230011.8</v>
      </c>
      <c r="J19" s="44"/>
      <c r="K19" s="75">
        <v>230011.8</v>
      </c>
      <c r="L19" s="44"/>
      <c r="M19" s="44"/>
      <c r="N19" s="75"/>
      <c r="O19" s="75"/>
    </row>
    <row r="20" spans="1:15" s="76" customFormat="1" ht="12.75" customHeight="1">
      <c r="A20" s="76">
        <v>196004</v>
      </c>
      <c r="C20" s="77" t="s">
        <v>14</v>
      </c>
      <c r="D20" s="78"/>
      <c r="E20" s="79"/>
      <c r="F20" s="79"/>
      <c r="G20" s="80"/>
      <c r="H20" s="80"/>
      <c r="I20" s="81">
        <f t="shared" si="0"/>
        <v>350357.97</v>
      </c>
      <c r="J20" s="82"/>
      <c r="K20" s="81">
        <v>380046.79</v>
      </c>
      <c r="L20" s="82">
        <f>(I20)</f>
        <v>350357.97</v>
      </c>
      <c r="M20" s="82">
        <v>-29688.82</v>
      </c>
      <c r="N20" s="81"/>
      <c r="O20" s="8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192347</v>
      </c>
      <c r="L21" s="60"/>
      <c r="M21" s="60"/>
      <c r="N21" s="61"/>
      <c r="O21" s="59"/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32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151370</v>
      </c>
      <c r="L23" s="60"/>
      <c r="M23" s="60"/>
      <c r="N23" s="61"/>
      <c r="O23" s="59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483837.3</v>
      </c>
      <c r="L26" s="60"/>
      <c r="M26" s="60"/>
      <c r="N26" s="61"/>
      <c r="O26" s="59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728297.03</v>
      </c>
      <c r="J27" s="32"/>
      <c r="K27" s="30">
        <v>728297.03</v>
      </c>
      <c r="L27" s="32"/>
      <c r="M27" s="32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5" s="70" customFormat="1" ht="12.75" customHeight="1">
      <c r="A29" s="70">
        <v>196061</v>
      </c>
      <c r="C29" s="71" t="s">
        <v>40</v>
      </c>
      <c r="D29" s="72"/>
      <c r="E29" s="73"/>
      <c r="F29" s="73"/>
      <c r="G29" s="74"/>
      <c r="H29" s="74"/>
      <c r="I29" s="75">
        <f>K29+M29</f>
        <v>178438.84</v>
      </c>
      <c r="J29" s="44"/>
      <c r="K29" s="75">
        <v>178438.84</v>
      </c>
      <c r="L29" s="44"/>
      <c r="M29" s="44"/>
      <c r="N29" s="75"/>
      <c r="O29" s="75"/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302615.78</v>
      </c>
      <c r="L31" s="68"/>
      <c r="M31" s="68"/>
      <c r="N31" s="68"/>
      <c r="O31" s="69"/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  <c r="N36" s="68"/>
      <c r="O36" s="60"/>
    </row>
    <row r="37" spans="1:15" s="76" customFormat="1" ht="12.75" customHeight="1">
      <c r="A37" s="76">
        <v>196065</v>
      </c>
      <c r="C37" s="77" t="s">
        <v>33</v>
      </c>
      <c r="D37" s="78"/>
      <c r="E37" s="79"/>
      <c r="F37" s="79"/>
      <c r="G37" s="80"/>
      <c r="H37" s="80"/>
      <c r="I37" s="81">
        <f>K37+M37</f>
        <v>86698.26</v>
      </c>
      <c r="J37" s="82"/>
      <c r="K37" s="81">
        <v>87331.3</v>
      </c>
      <c r="L37" s="82">
        <f>(I37)</f>
        <v>86698.26</v>
      </c>
      <c r="M37" s="82">
        <v>-633.040000000008</v>
      </c>
      <c r="N37" s="82"/>
      <c r="O37" s="83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76" customFormat="1" ht="12.75" customHeight="1">
      <c r="C48" s="77" t="s">
        <v>10</v>
      </c>
      <c r="D48" s="78"/>
      <c r="E48" s="79"/>
      <c r="F48" s="79"/>
      <c r="G48" s="80"/>
      <c r="H48" s="80"/>
      <c r="I48" s="81">
        <f>K48+M48</f>
        <v>2533826.2600000002</v>
      </c>
      <c r="J48" s="82"/>
      <c r="K48" s="81">
        <v>2503504.4000000004</v>
      </c>
      <c r="L48" s="82">
        <f>(I48)</f>
        <v>2533826.2600000002</v>
      </c>
      <c r="M48" s="82">
        <v>30321.86</v>
      </c>
      <c r="N48" s="81"/>
      <c r="O48" s="81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customWidth="1"/>
    <col min="12" max="12" width="14.00390625" style="30" customWidth="1"/>
    <col min="13" max="13" width="12.8515625" style="45" customWidth="1"/>
    <col min="14" max="15" width="12.421875" style="2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91" t="s">
        <v>50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5" s="70" customFormat="1" ht="12.75" customHeight="1">
      <c r="A11" s="70">
        <v>196031</v>
      </c>
      <c r="C11" s="71" t="s">
        <v>29</v>
      </c>
      <c r="D11" s="72"/>
      <c r="E11" s="73"/>
      <c r="F11" s="73"/>
      <c r="G11" s="74"/>
      <c r="H11" s="74"/>
      <c r="I11" s="75">
        <f t="shared" si="0"/>
        <v>217664.41</v>
      </c>
      <c r="J11" s="44"/>
      <c r="K11" s="75">
        <v>217664.41</v>
      </c>
      <c r="L11" s="44"/>
      <c r="M11" s="44"/>
      <c r="N11" s="75"/>
      <c r="O11" s="75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123796.31</v>
      </c>
      <c r="L12" s="60"/>
      <c r="M12" s="60"/>
      <c r="N12" s="61"/>
      <c r="O12" s="59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5" s="70" customFormat="1" ht="12.75" customHeight="1">
      <c r="A16" s="70">
        <v>196005</v>
      </c>
      <c r="C16" s="71" t="s">
        <v>19</v>
      </c>
      <c r="D16" s="72"/>
      <c r="E16" s="73"/>
      <c r="F16" s="73"/>
      <c r="G16" s="74"/>
      <c r="H16" s="74"/>
      <c r="I16" s="75">
        <f t="shared" si="0"/>
        <v>110612</v>
      </c>
      <c r="J16" s="44"/>
      <c r="K16" s="75">
        <v>110612</v>
      </c>
      <c r="L16" s="44"/>
      <c r="M16" s="44"/>
      <c r="N16" s="75"/>
      <c r="O16" s="75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s="70" customFormat="1" ht="12.75" customHeight="1">
      <c r="A19" s="70">
        <v>196030</v>
      </c>
      <c r="C19" s="71" t="s">
        <v>27</v>
      </c>
      <c r="D19" s="72"/>
      <c r="E19" s="73"/>
      <c r="F19" s="73"/>
      <c r="G19" s="74"/>
      <c r="H19" s="74"/>
      <c r="I19" s="75">
        <f>K19+M19</f>
        <v>230011.8</v>
      </c>
      <c r="J19" s="44"/>
      <c r="K19" s="75">
        <v>230011.8</v>
      </c>
      <c r="L19" s="44"/>
      <c r="M19" s="44"/>
      <c r="N19" s="75"/>
      <c r="O19" s="75"/>
    </row>
    <row r="20" spans="1:15" s="76" customFormat="1" ht="12.75" customHeight="1">
      <c r="A20" s="76">
        <v>196004</v>
      </c>
      <c r="C20" s="77" t="s">
        <v>14</v>
      </c>
      <c r="D20" s="78"/>
      <c r="E20" s="79"/>
      <c r="F20" s="79"/>
      <c r="G20" s="80"/>
      <c r="H20" s="80"/>
      <c r="I20" s="81">
        <f t="shared" si="0"/>
        <v>350357.97</v>
      </c>
      <c r="J20" s="82"/>
      <c r="K20" s="81">
        <v>350357.97</v>
      </c>
      <c r="L20" s="82"/>
      <c r="M20" s="82"/>
      <c r="N20" s="81"/>
      <c r="O20" s="8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192347</v>
      </c>
      <c r="L21" s="60"/>
      <c r="M21" s="60"/>
      <c r="N21" s="61"/>
      <c r="O21" s="59"/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429472.34</v>
      </c>
      <c r="J22" s="32"/>
      <c r="K22" s="30">
        <v>429472.34</v>
      </c>
      <c r="L22" s="32"/>
      <c r="M22" s="32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151370</v>
      </c>
      <c r="L23" s="60"/>
      <c r="M23" s="60"/>
      <c r="N23" s="61"/>
      <c r="O23" s="59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483837.3</v>
      </c>
      <c r="L26" s="60"/>
      <c r="M26" s="60"/>
      <c r="N26" s="61"/>
      <c r="O26" s="59"/>
    </row>
    <row r="27" spans="1:15" s="84" customFormat="1" ht="12.75" customHeight="1">
      <c r="A27" s="84">
        <v>196009</v>
      </c>
      <c r="C27" s="85" t="s">
        <v>15</v>
      </c>
      <c r="D27" s="86"/>
      <c r="E27" s="87"/>
      <c r="F27" s="87"/>
      <c r="G27" s="88"/>
      <c r="H27" s="88"/>
      <c r="I27" s="89">
        <f t="shared" si="0"/>
        <v>720420.91</v>
      </c>
      <c r="J27" s="90"/>
      <c r="K27" s="89">
        <v>728297.03</v>
      </c>
      <c r="L27" s="90">
        <f>(I27)</f>
        <v>720420.91</v>
      </c>
      <c r="M27" s="90">
        <v>-7876.12</v>
      </c>
      <c r="N27" s="89"/>
      <c r="O27" s="89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5" s="70" customFormat="1" ht="12.75" customHeight="1">
      <c r="A29" s="70">
        <v>196061</v>
      </c>
      <c r="C29" s="71" t="s">
        <v>40</v>
      </c>
      <c r="D29" s="72"/>
      <c r="E29" s="73"/>
      <c r="F29" s="73"/>
      <c r="G29" s="74"/>
      <c r="H29" s="74"/>
      <c r="I29" s="75">
        <f>K29+M29</f>
        <v>178438.84</v>
      </c>
      <c r="J29" s="44"/>
      <c r="K29" s="75">
        <v>178438.84</v>
      </c>
      <c r="L29" s="44"/>
      <c r="M29" s="44"/>
      <c r="N29" s="75"/>
      <c r="O29" s="75"/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302615.78</v>
      </c>
      <c r="L31" s="68"/>
      <c r="M31" s="68"/>
      <c r="N31" s="68"/>
      <c r="O31" s="69"/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  <c r="N36" s="68"/>
      <c r="O36" s="60"/>
    </row>
    <row r="37" spans="1:15" s="76" customFormat="1" ht="12.75" customHeight="1">
      <c r="A37" s="76">
        <v>196065</v>
      </c>
      <c r="C37" s="77" t="s">
        <v>33</v>
      </c>
      <c r="D37" s="78"/>
      <c r="E37" s="79"/>
      <c r="F37" s="79"/>
      <c r="G37" s="80"/>
      <c r="H37" s="80"/>
      <c r="I37" s="81">
        <f>K37+M37</f>
        <v>86698.26</v>
      </c>
      <c r="J37" s="82"/>
      <c r="K37" s="81">
        <v>86698.26</v>
      </c>
      <c r="L37" s="82"/>
      <c r="M37" s="82"/>
      <c r="N37" s="82"/>
      <c r="O37" s="83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84" customFormat="1" ht="12.75" customHeight="1">
      <c r="C48" s="85" t="s">
        <v>10</v>
      </c>
      <c r="D48" s="86"/>
      <c r="E48" s="87"/>
      <c r="F48" s="87"/>
      <c r="G48" s="88"/>
      <c r="H48" s="88"/>
      <c r="I48" s="89">
        <f>K48+M48</f>
        <v>2541702.3800000004</v>
      </c>
      <c r="J48" s="90"/>
      <c r="K48" s="89">
        <v>2533826.2600000002</v>
      </c>
      <c r="L48" s="90">
        <f>(I48)</f>
        <v>2541702.3800000004</v>
      </c>
      <c r="M48" s="90">
        <v>7876.12</v>
      </c>
      <c r="N48" s="89"/>
      <c r="O48" s="89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/>
  <mergeCells count="5">
    <mergeCell ref="B1:M1"/>
    <mergeCell ref="B2:M2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91" t="s">
        <v>51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5" s="70" customFormat="1" ht="12.75" customHeight="1">
      <c r="A11" s="70">
        <v>196031</v>
      </c>
      <c r="C11" s="71" t="s">
        <v>29</v>
      </c>
      <c r="D11" s="72"/>
      <c r="E11" s="73"/>
      <c r="F11" s="73"/>
      <c r="G11" s="74"/>
      <c r="H11" s="74"/>
      <c r="I11" s="75">
        <f t="shared" si="0"/>
        <v>217664.41</v>
      </c>
      <c r="J11" s="44"/>
      <c r="K11" s="75">
        <v>217664.41</v>
      </c>
      <c r="L11" s="44"/>
      <c r="M11" s="44"/>
      <c r="N11" s="75"/>
      <c r="O11" s="75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123796.31</v>
      </c>
      <c r="L12" s="60"/>
      <c r="M12" s="60"/>
      <c r="N12" s="61"/>
      <c r="O12" s="59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5" s="70" customFormat="1" ht="12.75" customHeight="1">
      <c r="A16" s="70">
        <v>196005</v>
      </c>
      <c r="C16" s="71" t="s">
        <v>19</v>
      </c>
      <c r="D16" s="72"/>
      <c r="E16" s="73"/>
      <c r="F16" s="73"/>
      <c r="G16" s="74"/>
      <c r="H16" s="74"/>
      <c r="I16" s="75">
        <f t="shared" si="0"/>
        <v>110612</v>
      </c>
      <c r="J16" s="44"/>
      <c r="K16" s="75">
        <v>110612</v>
      </c>
      <c r="L16" s="44"/>
      <c r="M16" s="44"/>
      <c r="N16" s="75"/>
      <c r="O16" s="75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s="70" customFormat="1" ht="12.75" customHeight="1">
      <c r="A19" s="70">
        <v>196030</v>
      </c>
      <c r="C19" s="71" t="s">
        <v>27</v>
      </c>
      <c r="D19" s="72"/>
      <c r="E19" s="73"/>
      <c r="F19" s="73"/>
      <c r="G19" s="74"/>
      <c r="H19" s="74"/>
      <c r="I19" s="75">
        <f>K19+M19</f>
        <v>230011.8</v>
      </c>
      <c r="J19" s="44"/>
      <c r="K19" s="75">
        <v>230011.8</v>
      </c>
      <c r="L19" s="44"/>
      <c r="M19" s="44"/>
      <c r="N19" s="75"/>
      <c r="O19" s="75"/>
    </row>
    <row r="20" spans="1:15" s="76" customFormat="1" ht="12.75" customHeight="1">
      <c r="A20" s="76">
        <v>196004</v>
      </c>
      <c r="C20" s="77" t="s">
        <v>14</v>
      </c>
      <c r="D20" s="78"/>
      <c r="E20" s="79"/>
      <c r="F20" s="79"/>
      <c r="G20" s="80"/>
      <c r="H20" s="80"/>
      <c r="I20" s="81">
        <f t="shared" si="0"/>
        <v>350357.97</v>
      </c>
      <c r="J20" s="82"/>
      <c r="K20" s="81">
        <v>350357.97</v>
      </c>
      <c r="L20" s="82"/>
      <c r="M20" s="82"/>
      <c r="N20" s="81"/>
      <c r="O20" s="8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192347</v>
      </c>
      <c r="L21" s="60"/>
      <c r="M21" s="60"/>
      <c r="N21" s="61"/>
      <c r="O21" s="59"/>
    </row>
    <row r="22" spans="1:15" s="92" customFormat="1" ht="12.75" customHeight="1">
      <c r="A22" s="92">
        <v>196022</v>
      </c>
      <c r="C22" s="93" t="s">
        <v>41</v>
      </c>
      <c r="D22" s="94"/>
      <c r="E22" s="95"/>
      <c r="F22" s="95"/>
      <c r="G22" s="96"/>
      <c r="H22" s="96"/>
      <c r="I22" s="97">
        <f t="shared" si="0"/>
        <v>427635.45</v>
      </c>
      <c r="J22" s="98"/>
      <c r="K22" s="97">
        <v>429472.34</v>
      </c>
      <c r="L22" s="98">
        <f>(I22)</f>
        <v>427635.45</v>
      </c>
      <c r="M22" s="98">
        <v>-1836.89</v>
      </c>
      <c r="N22" s="97"/>
      <c r="O22" s="97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151370</v>
      </c>
      <c r="L23" s="60"/>
      <c r="M23" s="60"/>
      <c r="N23" s="61"/>
      <c r="O23" s="59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483837.3</v>
      </c>
      <c r="L26" s="60"/>
      <c r="M26" s="60"/>
      <c r="N26" s="61"/>
      <c r="O26" s="59"/>
    </row>
    <row r="27" spans="1:15" s="84" customFormat="1" ht="12.75" customHeight="1">
      <c r="A27" s="84">
        <v>196009</v>
      </c>
      <c r="C27" s="85" t="s">
        <v>15</v>
      </c>
      <c r="D27" s="86"/>
      <c r="E27" s="87"/>
      <c r="F27" s="87"/>
      <c r="G27" s="88"/>
      <c r="H27" s="88"/>
      <c r="I27" s="89">
        <f t="shared" si="0"/>
        <v>720420.91</v>
      </c>
      <c r="J27" s="90"/>
      <c r="K27" s="89">
        <v>720420.91</v>
      </c>
      <c r="L27" s="90"/>
      <c r="M27" s="90"/>
      <c r="N27" s="89"/>
      <c r="O27" s="89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5" s="70" customFormat="1" ht="12.75" customHeight="1">
      <c r="A29" s="70">
        <v>196061</v>
      </c>
      <c r="C29" s="71" t="s">
        <v>40</v>
      </c>
      <c r="D29" s="72"/>
      <c r="E29" s="73"/>
      <c r="F29" s="73"/>
      <c r="G29" s="74"/>
      <c r="H29" s="74"/>
      <c r="I29" s="75">
        <f>K29+M29</f>
        <v>178438.84</v>
      </c>
      <c r="J29" s="44"/>
      <c r="K29" s="75">
        <v>178438.84</v>
      </c>
      <c r="L29" s="44"/>
      <c r="M29" s="44"/>
      <c r="N29" s="75"/>
      <c r="O29" s="75"/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302615.78</v>
      </c>
      <c r="L31" s="68"/>
      <c r="M31" s="68"/>
      <c r="N31" s="68"/>
      <c r="O31" s="69"/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  <c r="N36" s="68"/>
      <c r="O36" s="60"/>
    </row>
    <row r="37" spans="1:15" s="76" customFormat="1" ht="12.75" customHeight="1">
      <c r="A37" s="76">
        <v>196065</v>
      </c>
      <c r="C37" s="77" t="s">
        <v>33</v>
      </c>
      <c r="D37" s="78"/>
      <c r="E37" s="79"/>
      <c r="F37" s="79"/>
      <c r="G37" s="80"/>
      <c r="H37" s="80"/>
      <c r="I37" s="81">
        <f>K37+M37</f>
        <v>86698.26</v>
      </c>
      <c r="J37" s="82"/>
      <c r="K37" s="81">
        <v>86698.26</v>
      </c>
      <c r="L37" s="82"/>
      <c r="M37" s="82"/>
      <c r="N37" s="82"/>
      <c r="O37" s="83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92" customFormat="1" ht="12.75" customHeight="1">
      <c r="C48" s="93" t="s">
        <v>10</v>
      </c>
      <c r="D48" s="94"/>
      <c r="E48" s="95"/>
      <c r="F48" s="95"/>
      <c r="G48" s="96"/>
      <c r="H48" s="96"/>
      <c r="I48" s="97">
        <f>K48+M48</f>
        <v>2543539.27</v>
      </c>
      <c r="J48" s="98"/>
      <c r="K48" s="97">
        <v>2541702.38</v>
      </c>
      <c r="L48" s="98">
        <f>(I48)</f>
        <v>2543539.27</v>
      </c>
      <c r="M48" s="98">
        <v>1836.89</v>
      </c>
      <c r="N48" s="97"/>
      <c r="O48" s="97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5">
    <mergeCell ref="B1:M1"/>
    <mergeCell ref="B2:M2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customWidth="1"/>
    <col min="12" max="12" width="14.00390625" style="30" customWidth="1"/>
    <col min="13" max="13" width="12.8515625" style="45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91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5" s="70" customFormat="1" ht="12.75" customHeight="1">
      <c r="A11" s="70">
        <v>196031</v>
      </c>
      <c r="C11" s="71" t="s">
        <v>29</v>
      </c>
      <c r="D11" s="72"/>
      <c r="E11" s="73"/>
      <c r="F11" s="73"/>
      <c r="G11" s="74"/>
      <c r="H11" s="74"/>
      <c r="I11" s="75">
        <f t="shared" si="0"/>
        <v>217664.41</v>
      </c>
      <c r="J11" s="44"/>
      <c r="K11" s="75">
        <v>217664.41</v>
      </c>
      <c r="L11" s="44"/>
      <c r="M11" s="44"/>
      <c r="N11" s="75"/>
      <c r="O11" s="75"/>
    </row>
    <row r="12" spans="1:15" s="54" customFormat="1" ht="12.75" customHeight="1">
      <c r="A12" s="54">
        <v>196028</v>
      </c>
      <c r="C12" s="55" t="s">
        <v>25</v>
      </c>
      <c r="D12" s="56"/>
      <c r="E12" s="57"/>
      <c r="F12" s="57"/>
      <c r="G12" s="58"/>
      <c r="H12" s="58"/>
      <c r="I12" s="59">
        <f t="shared" si="0"/>
        <v>123796.31</v>
      </c>
      <c r="J12" s="60"/>
      <c r="K12" s="59">
        <v>123796.31</v>
      </c>
      <c r="L12" s="60"/>
      <c r="M12" s="60"/>
      <c r="N12" s="61"/>
      <c r="O12" s="59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5" s="70" customFormat="1" ht="12.75" customHeight="1">
      <c r="A16" s="70">
        <v>196005</v>
      </c>
      <c r="C16" s="71" t="s">
        <v>19</v>
      </c>
      <c r="D16" s="72"/>
      <c r="E16" s="73"/>
      <c r="F16" s="73"/>
      <c r="G16" s="74"/>
      <c r="H16" s="74"/>
      <c r="I16" s="75">
        <f t="shared" si="0"/>
        <v>110612</v>
      </c>
      <c r="J16" s="44"/>
      <c r="K16" s="75">
        <v>110612</v>
      </c>
      <c r="L16" s="44"/>
      <c r="M16" s="44"/>
      <c r="N16" s="75"/>
      <c r="O16" s="75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s="70" customFormat="1" ht="12.75" customHeight="1">
      <c r="A19" s="70">
        <v>196030</v>
      </c>
      <c r="C19" s="71" t="s">
        <v>27</v>
      </c>
      <c r="D19" s="72"/>
      <c r="E19" s="73"/>
      <c r="F19" s="73"/>
      <c r="G19" s="74"/>
      <c r="H19" s="74"/>
      <c r="I19" s="75">
        <f>K19+M19</f>
        <v>230011.8</v>
      </c>
      <c r="J19" s="44"/>
      <c r="K19" s="75">
        <v>230011.8</v>
      </c>
      <c r="L19" s="44"/>
      <c r="M19" s="44"/>
      <c r="N19" s="75"/>
      <c r="O19" s="75"/>
    </row>
    <row r="20" spans="1:15" s="76" customFormat="1" ht="12.75" customHeight="1">
      <c r="A20" s="76">
        <v>196004</v>
      </c>
      <c r="C20" s="77" t="s">
        <v>14</v>
      </c>
      <c r="D20" s="78"/>
      <c r="E20" s="79"/>
      <c r="F20" s="79"/>
      <c r="G20" s="80"/>
      <c r="H20" s="80"/>
      <c r="I20" s="81">
        <f t="shared" si="0"/>
        <v>350357.97</v>
      </c>
      <c r="J20" s="82"/>
      <c r="K20" s="81">
        <v>350357.97</v>
      </c>
      <c r="L20" s="82"/>
      <c r="M20" s="82"/>
      <c r="N20" s="81"/>
      <c r="O20" s="81"/>
    </row>
    <row r="21" spans="1:15" s="54" customFormat="1" ht="12.75" customHeight="1">
      <c r="A21" s="54">
        <v>196008</v>
      </c>
      <c r="C21" s="55" t="s">
        <v>21</v>
      </c>
      <c r="D21" s="56"/>
      <c r="E21" s="57"/>
      <c r="F21" s="57"/>
      <c r="G21" s="58"/>
      <c r="H21" s="58"/>
      <c r="I21" s="59">
        <f t="shared" si="0"/>
        <v>192347</v>
      </c>
      <c r="J21" s="60"/>
      <c r="K21" s="59">
        <v>192347</v>
      </c>
      <c r="L21" s="60"/>
      <c r="M21" s="60"/>
      <c r="N21" s="61"/>
      <c r="O21" s="59"/>
    </row>
    <row r="22" spans="1:15" s="92" customFormat="1" ht="12.75" customHeight="1">
      <c r="A22" s="92">
        <v>196022</v>
      </c>
      <c r="C22" s="93" t="s">
        <v>41</v>
      </c>
      <c r="D22" s="94"/>
      <c r="E22" s="95"/>
      <c r="F22" s="95"/>
      <c r="G22" s="96"/>
      <c r="H22" s="96"/>
      <c r="I22" s="97">
        <f t="shared" si="0"/>
        <v>422886.74</v>
      </c>
      <c r="J22" s="98"/>
      <c r="K22" s="97">
        <v>427635.45</v>
      </c>
      <c r="L22" s="98">
        <f>(I22)</f>
        <v>422886.74</v>
      </c>
      <c r="M22" s="98">
        <v>-4748.71</v>
      </c>
      <c r="N22" s="97"/>
      <c r="O22" s="97"/>
    </row>
    <row r="23" spans="1:15" s="54" customFormat="1" ht="12.75" customHeight="1">
      <c r="A23" s="54">
        <v>196012</v>
      </c>
      <c r="C23" s="55" t="s">
        <v>22</v>
      </c>
      <c r="D23" s="56"/>
      <c r="E23" s="57"/>
      <c r="F23" s="57"/>
      <c r="G23" s="58"/>
      <c r="H23" s="58"/>
      <c r="I23" s="59">
        <f t="shared" si="0"/>
        <v>151370</v>
      </c>
      <c r="J23" s="60"/>
      <c r="K23" s="59">
        <v>151370</v>
      </c>
      <c r="L23" s="60"/>
      <c r="M23" s="60"/>
      <c r="N23" s="61"/>
      <c r="O23" s="59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5" s="54" customFormat="1" ht="12.75" customHeight="1">
      <c r="A26" s="54">
        <v>196003</v>
      </c>
      <c r="C26" s="55" t="s">
        <v>23</v>
      </c>
      <c r="D26" s="56"/>
      <c r="E26" s="57"/>
      <c r="F26" s="57"/>
      <c r="G26" s="58"/>
      <c r="H26" s="58"/>
      <c r="I26" s="59">
        <f t="shared" si="0"/>
        <v>483837.3</v>
      </c>
      <c r="J26" s="60"/>
      <c r="K26" s="59">
        <v>483837.3</v>
      </c>
      <c r="L26" s="60"/>
      <c r="M26" s="60"/>
      <c r="N26" s="61"/>
      <c r="O26" s="59"/>
    </row>
    <row r="27" spans="1:15" s="84" customFormat="1" ht="12.75" customHeight="1">
      <c r="A27" s="84">
        <v>196009</v>
      </c>
      <c r="C27" s="85" t="s">
        <v>15</v>
      </c>
      <c r="D27" s="86"/>
      <c r="E27" s="87"/>
      <c r="F27" s="87"/>
      <c r="G27" s="88"/>
      <c r="H27" s="88"/>
      <c r="I27" s="89">
        <f t="shared" si="0"/>
        <v>720420.91</v>
      </c>
      <c r="J27" s="90"/>
      <c r="K27" s="89">
        <v>720420.91</v>
      </c>
      <c r="L27" s="90"/>
      <c r="M27" s="90"/>
      <c r="N27" s="89"/>
      <c r="O27" s="89"/>
    </row>
    <row r="28" spans="1:13" ht="12.75" customHeight="1" hidden="1">
      <c r="A28" s="17">
        <v>194060</v>
      </c>
      <c r="B28" s="6"/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5" s="70" customFormat="1" ht="12.75" customHeight="1">
      <c r="A29" s="70">
        <v>196061</v>
      </c>
      <c r="C29" s="71" t="s">
        <v>40</v>
      </c>
      <c r="D29" s="72"/>
      <c r="E29" s="73"/>
      <c r="F29" s="73"/>
      <c r="G29" s="74"/>
      <c r="H29" s="74"/>
      <c r="I29" s="75">
        <f>K29+M29</f>
        <v>178438.84</v>
      </c>
      <c r="J29" s="44"/>
      <c r="K29" s="75">
        <v>178438.84</v>
      </c>
      <c r="L29" s="44"/>
      <c r="M29" s="44"/>
      <c r="N29" s="75"/>
      <c r="O29" s="75"/>
    </row>
    <row r="30" spans="1:15" ht="12.75" customHeight="1" hidden="1">
      <c r="A30" s="17">
        <v>194062</v>
      </c>
      <c r="B30" s="6"/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  <c r="N30" s="68"/>
      <c r="O30" s="60"/>
    </row>
    <row r="31" spans="1:15" s="62" customFormat="1" ht="12.75" customHeight="1">
      <c r="A31" s="62">
        <v>196063</v>
      </c>
      <c r="C31" s="63" t="s">
        <v>38</v>
      </c>
      <c r="D31" s="64"/>
      <c r="E31" s="65"/>
      <c r="F31" s="65"/>
      <c r="G31" s="66"/>
      <c r="H31" s="66"/>
      <c r="I31" s="67">
        <f>K31+M31</f>
        <v>302615.78</v>
      </c>
      <c r="J31" s="68"/>
      <c r="K31" s="67">
        <v>302615.78</v>
      </c>
      <c r="L31" s="68"/>
      <c r="M31" s="68"/>
      <c r="N31" s="68"/>
      <c r="O31" s="69"/>
    </row>
    <row r="32" spans="1:15" ht="12.75" hidden="1">
      <c r="A32" s="17">
        <v>194064</v>
      </c>
      <c r="B32" s="6"/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  <c r="N32" s="68"/>
      <c r="O32" s="60"/>
    </row>
    <row r="33" spans="1:15" ht="12.75" hidden="1">
      <c r="A33" s="17">
        <v>193007</v>
      </c>
      <c r="B33" s="6"/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  <c r="N33" s="68"/>
      <c r="O33" s="60"/>
    </row>
    <row r="34" spans="1:15" ht="12.75" hidden="1">
      <c r="A34" s="17">
        <v>193006</v>
      </c>
      <c r="B34" s="6"/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  <c r="N34" s="68"/>
      <c r="O34" s="60"/>
    </row>
    <row r="35" spans="1:15" ht="12.75" hidden="1">
      <c r="A35" s="17">
        <v>193025</v>
      </c>
      <c r="B35" s="6"/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  <c r="N35" s="68"/>
      <c r="O35" s="60"/>
    </row>
    <row r="36" spans="1:15" ht="12.75" hidden="1">
      <c r="A36" s="17">
        <v>193029</v>
      </c>
      <c r="B36" s="6"/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  <c r="N36" s="68"/>
      <c r="O36" s="60"/>
    </row>
    <row r="37" spans="1:15" s="76" customFormat="1" ht="12.75" customHeight="1">
      <c r="A37" s="76">
        <v>196065</v>
      </c>
      <c r="C37" s="77" t="s">
        <v>33</v>
      </c>
      <c r="D37" s="78"/>
      <c r="E37" s="79"/>
      <c r="F37" s="79"/>
      <c r="G37" s="80"/>
      <c r="H37" s="80"/>
      <c r="I37" s="81">
        <f>K37+M37</f>
        <v>86698.26</v>
      </c>
      <c r="J37" s="82"/>
      <c r="K37" s="81">
        <v>86698.26</v>
      </c>
      <c r="L37" s="82"/>
      <c r="M37" s="82"/>
      <c r="N37" s="82"/>
      <c r="O37" s="83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3:15" s="92" customFormat="1" ht="12.75" customHeight="1">
      <c r="C48" s="93" t="s">
        <v>10</v>
      </c>
      <c r="D48" s="94"/>
      <c r="E48" s="95"/>
      <c r="F48" s="95"/>
      <c r="G48" s="96"/>
      <c r="H48" s="96"/>
      <c r="I48" s="97">
        <f>K48+M48</f>
        <v>2548287.98</v>
      </c>
      <c r="J48" s="98"/>
      <c r="K48" s="97">
        <v>2543539.27</v>
      </c>
      <c r="L48" s="98">
        <f>(I48)</f>
        <v>2548287.98</v>
      </c>
      <c r="M48" s="98">
        <v>4748.71</v>
      </c>
      <c r="N48" s="97"/>
      <c r="O48" s="97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5">
    <mergeCell ref="B1:M1"/>
    <mergeCell ref="B2:M2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workbookViewId="0" topLeftCell="A1">
      <selection activeCell="J18" sqref="J18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8.75">
      <c r="A1" s="1"/>
      <c r="B1" s="100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"/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3"/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9" customHeight="1">
      <c r="A4" s="3"/>
      <c r="B4" s="10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48</v>
      </c>
      <c r="O8" s="2" t="s">
        <v>44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217664.41</v>
      </c>
      <c r="J11" s="32"/>
      <c r="K11" s="30">
        <v>217664.41</v>
      </c>
      <c r="L11" s="32"/>
      <c r="M11" s="32"/>
    </row>
    <row r="12" spans="1:13" ht="12.75" customHeight="1">
      <c r="A12" s="2">
        <v>196028</v>
      </c>
      <c r="C12" s="12" t="s">
        <v>25</v>
      </c>
      <c r="D12" s="29"/>
      <c r="E12" s="6"/>
      <c r="F12" s="6"/>
      <c r="I12" s="30">
        <f t="shared" si="0"/>
        <v>123796.31</v>
      </c>
      <c r="J12" s="32"/>
      <c r="K12" s="30">
        <v>123796.31</v>
      </c>
      <c r="L12" s="32"/>
      <c r="M12" s="32"/>
    </row>
    <row r="13" spans="1:13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1049648.96</v>
      </c>
      <c r="J13" s="32"/>
      <c r="K13" s="30">
        <v>1049648.96</v>
      </c>
      <c r="L13" s="32"/>
      <c r="M13" s="32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110612</v>
      </c>
      <c r="J16" s="32"/>
      <c r="K16" s="30">
        <v>110612</v>
      </c>
      <c r="L16" s="32"/>
      <c r="M16" s="32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>K18+M18</f>
        <v>178107</v>
      </c>
      <c r="J18" s="32"/>
      <c r="K18" s="30">
        <v>178107</v>
      </c>
      <c r="L18" s="32"/>
      <c r="M18" s="32"/>
    </row>
    <row r="19" spans="1:13" ht="12.75" customHeight="1">
      <c r="A19" s="2">
        <v>196030</v>
      </c>
      <c r="C19" s="12" t="s">
        <v>27</v>
      </c>
      <c r="D19" s="29"/>
      <c r="E19" s="6"/>
      <c r="F19" s="6"/>
      <c r="I19" s="30">
        <f>K19+M19</f>
        <v>230011.8</v>
      </c>
      <c r="J19" s="32"/>
      <c r="K19" s="30">
        <v>230011.8</v>
      </c>
      <c r="L19" s="32"/>
      <c r="M19" s="32"/>
    </row>
    <row r="20" spans="1:13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350357.97</v>
      </c>
      <c r="J20" s="32"/>
      <c r="K20" s="30">
        <v>350357.97</v>
      </c>
      <c r="L20" s="32"/>
      <c r="M20" s="32"/>
    </row>
    <row r="21" spans="1:13" ht="12.75" customHeight="1">
      <c r="A21" s="2">
        <v>196008</v>
      </c>
      <c r="C21" s="12" t="s">
        <v>21</v>
      </c>
      <c r="D21" s="29"/>
      <c r="E21" s="6"/>
      <c r="F21" s="6"/>
      <c r="I21" s="30">
        <f t="shared" si="0"/>
        <v>192347</v>
      </c>
      <c r="J21" s="32"/>
      <c r="K21" s="30">
        <v>192347</v>
      </c>
      <c r="L21" s="32"/>
      <c r="M21" s="32"/>
    </row>
    <row r="22" spans="1:13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422886.74</v>
      </c>
      <c r="J22" s="32"/>
      <c r="K22" s="30">
        <v>422886.74</v>
      </c>
      <c r="L22" s="32"/>
      <c r="M22" s="32"/>
    </row>
    <row r="23" spans="1:13" ht="12.75" customHeight="1">
      <c r="A23" s="2">
        <v>196012</v>
      </c>
      <c r="C23" s="12" t="s">
        <v>22</v>
      </c>
      <c r="D23" s="29"/>
      <c r="E23" s="6"/>
      <c r="F23" s="6"/>
      <c r="I23" s="30">
        <f t="shared" si="0"/>
        <v>151370</v>
      </c>
      <c r="J23" s="32"/>
      <c r="K23" s="30">
        <v>151370</v>
      </c>
      <c r="L23" s="32"/>
      <c r="M23" s="32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3" ht="12.75" customHeight="1">
      <c r="A26" s="2">
        <v>196003</v>
      </c>
      <c r="C26" s="12" t="s">
        <v>23</v>
      </c>
      <c r="D26" s="29"/>
      <c r="E26" s="6"/>
      <c r="F26" s="6"/>
      <c r="I26" s="30">
        <f t="shared" si="0"/>
        <v>483837.3</v>
      </c>
      <c r="J26" s="32"/>
      <c r="K26" s="30">
        <v>483837.3</v>
      </c>
      <c r="L26" s="32"/>
      <c r="M26" s="32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720420.91</v>
      </c>
      <c r="J27" s="32"/>
      <c r="K27" s="30">
        <v>720420.91</v>
      </c>
      <c r="L27" s="32"/>
      <c r="M27" s="32"/>
    </row>
    <row r="28" spans="1:13" ht="12.75" customHeight="1" hidden="1">
      <c r="A28" s="2">
        <v>194060</v>
      </c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3" ht="12.75" customHeight="1">
      <c r="A29" s="2">
        <v>196061</v>
      </c>
      <c r="C29" s="12" t="s">
        <v>40</v>
      </c>
      <c r="D29" s="29"/>
      <c r="E29" s="6"/>
      <c r="F29" s="6"/>
      <c r="I29" s="30">
        <f>K29+M29</f>
        <v>178438.84</v>
      </c>
      <c r="J29" s="32"/>
      <c r="K29" s="30">
        <v>178438.84</v>
      </c>
      <c r="L29" s="32"/>
      <c r="M29" s="32"/>
    </row>
    <row r="30" spans="1:13" ht="12.75" customHeight="1" hidden="1">
      <c r="A30" s="2">
        <v>194062</v>
      </c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</row>
    <row r="31" spans="1:13" ht="12.75" customHeight="1">
      <c r="A31" s="2">
        <v>196063</v>
      </c>
      <c r="C31" s="12" t="s">
        <v>38</v>
      </c>
      <c r="D31" s="29"/>
      <c r="E31" s="6"/>
      <c r="F31" s="6"/>
      <c r="I31" s="30">
        <f>K31+M31</f>
        <v>302615.78</v>
      </c>
      <c r="J31" s="32"/>
      <c r="K31" s="30">
        <v>302615.78</v>
      </c>
      <c r="L31" s="32"/>
      <c r="M31" s="32"/>
    </row>
    <row r="32" spans="1:13" ht="12.75" customHeight="1" hidden="1">
      <c r="A32" s="2">
        <v>194064</v>
      </c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</row>
    <row r="33" spans="1:13" ht="12.75" customHeight="1" hidden="1">
      <c r="A33" s="2">
        <v>193007</v>
      </c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</row>
    <row r="34" spans="1:13" ht="12.75" customHeight="1" hidden="1">
      <c r="A34" s="2">
        <v>193006</v>
      </c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</row>
    <row r="35" spans="1:13" ht="12.75" customHeight="1" hidden="1">
      <c r="A35" s="2">
        <v>193025</v>
      </c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</row>
    <row r="36" spans="1:13" ht="12.75" customHeight="1" hidden="1">
      <c r="A36" s="2">
        <v>193029</v>
      </c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</row>
    <row r="37" spans="1:13" ht="12.75" customHeight="1">
      <c r="A37" s="2">
        <v>196065</v>
      </c>
      <c r="C37" s="12" t="s">
        <v>33</v>
      </c>
      <c r="D37" s="29"/>
      <c r="E37" s="6"/>
      <c r="F37" s="6"/>
      <c r="I37" s="30">
        <f>K37+M37</f>
        <v>86698.26</v>
      </c>
      <c r="J37" s="32"/>
      <c r="K37" s="30">
        <v>86698.26</v>
      </c>
      <c r="L37" s="32"/>
      <c r="M37" s="32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103" t="s">
        <v>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1:13" ht="12.75" customHeight="1">
      <c r="A48" s="2"/>
      <c r="C48" s="12" t="s">
        <v>10</v>
      </c>
      <c r="D48" s="29"/>
      <c r="E48" s="6"/>
      <c r="F48" s="6"/>
      <c r="I48" s="30">
        <f>K48+M48</f>
        <v>2548287.98</v>
      </c>
      <c r="J48" s="32"/>
      <c r="K48" s="30">
        <v>2548287.98</v>
      </c>
      <c r="L48" s="32"/>
      <c r="M48" s="32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103" t="s">
        <v>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/>
  <mergeCells count="6">
    <mergeCell ref="B1:M1"/>
    <mergeCell ref="B2:M2"/>
    <mergeCell ref="B4:M4"/>
    <mergeCell ref="C44:M44"/>
    <mergeCell ref="C50:M50"/>
    <mergeCell ref="B3:M3"/>
  </mergeCells>
  <printOptions/>
  <pageMargins left="0.7" right="0.7" top="0.75" bottom="0.75" header="0.3" footer="0.3"/>
  <pageSetup horizontalDpi="600" verticalDpi="600" orientation="portrait" r:id="rId1"/>
  <headerFooter>
    <oddHeader>&amp;RARI SFY16
July 1,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2016-07-21T20:02:45Z</dcterms:modified>
  <cp:category/>
  <cp:version/>
  <cp:contentType/>
  <cp:contentStatus/>
</cp:coreProperties>
</file>